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rjeanleger\Desktop\Bulletins Trimestriels- Service Stat. E\Lyssandre\Statistiques Economiques\"/>
    </mc:Choice>
  </mc:AlternateContent>
  <bookViews>
    <workbookView xWindow="0" yWindow="0" windowWidth="20460" windowHeight="7380" activeTab="1"/>
  </bookViews>
  <sheets>
    <sheet name="comptes nationaux" sheetId="1" r:id="rId1"/>
    <sheet name="comptes nationaux (2)" sheetId="4" r:id="rId2"/>
    <sheet name="PIB par branche" sheetId="2" r:id="rId3"/>
    <sheet name="PIB par branche (2)" sheetId="5" r:id="rId4"/>
    <sheet name="PIB par_Secteur" sheetId="3" r:id="rId5"/>
    <sheet name="PIB par_Secteur nouvelle base" sheetId="6" r:id="rId6"/>
  </sheets>
  <externalReferences>
    <externalReference r:id="rId7"/>
  </externalReferences>
  <definedNames>
    <definedName name="__123Graph_D" localSheetId="1" hidden="1">'[1]Prod Petroliers_annuel'!#REF!</definedName>
    <definedName name="__123Graph_D" localSheetId="3" hidden="1">'[1]Prod Petroliers_annuel'!#REF!</definedName>
    <definedName name="__123Graph_D" localSheetId="5" hidden="1">'[1]Prod Petroliers_annuel'!#REF!</definedName>
    <definedName name="__123Graph_D" hidden="1">'[1]Prod Petroliers_annuel'!#REF!</definedName>
    <definedName name="__123Graph_F" localSheetId="1" hidden="1">'[1]Prod Petroliers_annuel'!#REF!</definedName>
    <definedName name="__123Graph_F" localSheetId="3" hidden="1">'[1]Prod Petroliers_annuel'!#REF!</definedName>
    <definedName name="__123Graph_F" localSheetId="5" hidden="1">'[1]Prod Petroliers_annuel'!#REF!</definedName>
    <definedName name="__123Graph_F" hidden="1">'[1]Prod Petroliers_annuel'!#REF!</definedName>
    <definedName name="_xlnm.Print_Area" localSheetId="4">'PIB par_Secteur'!$A$1:$E$49</definedName>
    <definedName name="_xlnm.Print_Area" localSheetId="5">'PIB par_Secteur nouvelle base'!$A$1:$E$29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D29" i="4"/>
  <c r="E27" i="4" l="1"/>
  <c r="E28" i="4"/>
  <c r="D27" i="4"/>
  <c r="D28" i="4"/>
  <c r="A46" i="2" l="1"/>
  <c r="A43" i="2"/>
  <c r="A45" i="2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16" i="5"/>
  <c r="A17" i="5" s="1"/>
  <c r="A18" i="5" s="1"/>
  <c r="A19" i="5" s="1"/>
  <c r="A20" i="5" s="1"/>
  <c r="A21" i="5" s="1"/>
  <c r="A22" i="5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7" i="4"/>
  <c r="E41" i="1"/>
  <c r="E40" i="1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8" i="4"/>
  <c r="A18" i="4"/>
  <c r="C5" i="4"/>
  <c r="D5" i="4" s="1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N63" i="1" l="1"/>
  <c r="N64" i="1"/>
  <c r="O64" i="1" s="1"/>
  <c r="N65" i="1"/>
  <c r="O63" i="1"/>
  <c r="O65" i="1"/>
  <c r="P65" i="1"/>
  <c r="Q65" i="1" s="1"/>
  <c r="E63" i="1"/>
  <c r="E64" i="1"/>
  <c r="E65" i="1"/>
  <c r="E61" i="1"/>
  <c r="C45" i="3" l="1"/>
  <c r="A22" i="3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19" i="3"/>
  <c r="A18" i="3"/>
  <c r="A17" i="3" s="1"/>
  <c r="A16" i="3" s="1"/>
  <c r="A15" i="3" s="1"/>
  <c r="A14" i="3" s="1"/>
  <c r="A13" i="3" s="1"/>
  <c r="A12" i="3" s="1"/>
  <c r="A11" i="3" s="1"/>
  <c r="A10" i="3" s="1"/>
  <c r="A9" i="3" s="1"/>
  <c r="A8" i="3" s="1"/>
  <c r="A7" i="3" s="1"/>
  <c r="A6" i="3" s="1"/>
  <c r="A5" i="3" s="1"/>
  <c r="A35" i="2"/>
  <c r="A36" i="2" s="1"/>
  <c r="A37" i="2" s="1"/>
  <c r="A38" i="2" s="1"/>
  <c r="A39" i="2" s="1"/>
  <c r="A40" i="2" s="1"/>
  <c r="A41" i="2" s="1"/>
  <c r="P64" i="1"/>
  <c r="Q64" i="1" s="1"/>
  <c r="P63" i="1"/>
  <c r="Q63" i="1" s="1"/>
  <c r="P62" i="1"/>
  <c r="Q62" i="1" s="1"/>
  <c r="N62" i="1"/>
  <c r="O62" i="1" s="1"/>
  <c r="E62" i="1"/>
  <c r="P61" i="1"/>
  <c r="N61" i="1"/>
  <c r="O61" i="1" s="1"/>
  <c r="P60" i="1"/>
  <c r="N60" i="1"/>
  <c r="O60" i="1" s="1"/>
  <c r="E60" i="1"/>
  <c r="P59" i="1"/>
  <c r="N59" i="1"/>
  <c r="O59" i="1" s="1"/>
  <c r="E59" i="1"/>
  <c r="P58" i="1"/>
  <c r="N58" i="1"/>
  <c r="O58" i="1" s="1"/>
  <c r="E58" i="1"/>
  <c r="A58" i="1"/>
  <c r="P57" i="1"/>
  <c r="N57" i="1"/>
  <c r="O57" i="1" s="1"/>
  <c r="E57" i="1"/>
  <c r="P56" i="1"/>
  <c r="N56" i="1"/>
  <c r="O56" i="1" s="1"/>
  <c r="E56" i="1"/>
  <c r="P55" i="1"/>
  <c r="N55" i="1"/>
  <c r="O55" i="1" s="1"/>
  <c r="E55" i="1"/>
  <c r="P54" i="1"/>
  <c r="N54" i="1"/>
  <c r="O54" i="1" s="1"/>
  <c r="E54" i="1"/>
  <c r="P53" i="1"/>
  <c r="N53" i="1"/>
  <c r="O53" i="1" s="1"/>
  <c r="E53" i="1"/>
  <c r="P52" i="1"/>
  <c r="N52" i="1"/>
  <c r="O52" i="1" s="1"/>
  <c r="E52" i="1"/>
  <c r="P51" i="1"/>
  <c r="N51" i="1"/>
  <c r="O51" i="1" s="1"/>
  <c r="E51" i="1"/>
  <c r="P50" i="1"/>
  <c r="N50" i="1"/>
  <c r="O50" i="1" s="1"/>
  <c r="E50" i="1"/>
  <c r="P49" i="1"/>
  <c r="N49" i="1"/>
  <c r="O49" i="1" s="1"/>
  <c r="E49" i="1"/>
  <c r="P48" i="1"/>
  <c r="N48" i="1"/>
  <c r="O48" i="1" s="1"/>
  <c r="E48" i="1"/>
  <c r="P47" i="1"/>
  <c r="N47" i="1"/>
  <c r="O47" i="1" s="1"/>
  <c r="E47" i="1"/>
  <c r="P46" i="1"/>
  <c r="N46" i="1"/>
  <c r="O46" i="1" s="1"/>
  <c r="E46" i="1"/>
  <c r="P45" i="1"/>
  <c r="N45" i="1"/>
  <c r="E45" i="1"/>
  <c r="N44" i="1"/>
  <c r="E44" i="1"/>
  <c r="D44" i="1"/>
  <c r="N43" i="1"/>
  <c r="E43" i="1"/>
  <c r="D43" i="1"/>
  <c r="N42" i="1"/>
  <c r="E42" i="1"/>
  <c r="D42" i="1"/>
  <c r="N41" i="1"/>
  <c r="D41" i="1"/>
  <c r="N40" i="1"/>
  <c r="D40" i="1"/>
  <c r="N39" i="1"/>
  <c r="E39" i="1"/>
  <c r="D39" i="1"/>
  <c r="N38" i="1"/>
  <c r="E3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</calcChain>
</file>

<file path=xl/sharedStrings.xml><?xml version="1.0" encoding="utf-8"?>
<sst xmlns="http://schemas.openxmlformats.org/spreadsheetml/2006/main" count="266" uniqueCount="61">
  <si>
    <t>COLLECTION DE DONNEES ANNUELLES</t>
  </si>
  <si>
    <t>DIRECTION MONNAIE ET ANALYSE ECONOMIQUE (MAE)</t>
  </si>
  <si>
    <t>SERVICE DE STATISTIQUES ECONOMIQUES (SSE)</t>
  </si>
  <si>
    <t>ANNÉE</t>
  </si>
  <si>
    <t>Comptes Nationaux</t>
  </si>
  <si>
    <t>PIB à prix constants
(en millions de gourdes)</t>
  </si>
  <si>
    <t>PIB à prix courants 
(en millions de gourdes)</t>
  </si>
  <si>
    <t>Croissance du PIB réel (en %)</t>
  </si>
  <si>
    <t xml:space="preserve">Deflateur du PIB
 </t>
  </si>
  <si>
    <t>Investissements 
(en millions de gourdes constantes)</t>
  </si>
  <si>
    <t>Consommation
(en millions de gourdes constantes</t>
  </si>
  <si>
    <t>Exportations 
(en millions de gourdes constantes)</t>
  </si>
  <si>
    <t>Importations 
(en millions de gourdes constantes</t>
  </si>
  <si>
    <t>Consommation
(en millions de gourdes courantes)</t>
  </si>
  <si>
    <t>Importations
(en millions de gourdes courantes)</t>
  </si>
  <si>
    <t>Exportations
(en millions de gourdes courantes)</t>
  </si>
  <si>
    <t>Investissement
(en millions de gourdes courantes)</t>
  </si>
  <si>
    <t>Demande Globale
 (en millions de gourdes constantes)</t>
  </si>
  <si>
    <t>Offre Globale
 (en millions de gourdes constantes)</t>
  </si>
  <si>
    <t>Demande Globale
 (en millions de gourdes courantes)</t>
  </si>
  <si>
    <t>Offre Globale
 (en millions de gourdes courantes)</t>
  </si>
  <si>
    <t xml:space="preserve"> </t>
  </si>
  <si>
    <t>Retour au Menu</t>
  </si>
  <si>
    <t>COLLECTION DE DONNEES MENSUELLES</t>
  </si>
  <si>
    <t>Année</t>
  </si>
  <si>
    <t>Agriculture</t>
  </si>
  <si>
    <t>Industries Extractives</t>
  </si>
  <si>
    <t>Industries Manufacturières</t>
  </si>
  <si>
    <t>Electricité
 et Eau</t>
  </si>
  <si>
    <t>Bâtiments et Travaux Publics</t>
  </si>
  <si>
    <t>Com. Restaurants et Hôtels</t>
  </si>
  <si>
    <t xml:space="preserve">Transports et Communications </t>
  </si>
  <si>
    <t>Autres Services Marchands</t>
  </si>
  <si>
    <t>Services non Marchands</t>
  </si>
  <si>
    <t>Valeur ajoutée brute totale</t>
  </si>
  <si>
    <t>NA</t>
  </si>
  <si>
    <t>Secteur Primaire
(en millions de gourdes)</t>
  </si>
  <si>
    <t>Secteur Secondaire
(en millions de gourdes)</t>
  </si>
  <si>
    <t>Secteur tertiaire
(en millions de gourdes)</t>
  </si>
  <si>
    <t>source: IHSI</t>
  </si>
  <si>
    <t xml:space="preserve">          Consommation finale des ménages</t>
  </si>
  <si>
    <t xml:space="preserve">          Consommation finale des APU</t>
  </si>
  <si>
    <t xml:space="preserve">          Consommation finale des ISBLM</t>
  </si>
  <si>
    <t>Agriculture, sylviculture et pêche</t>
  </si>
  <si>
    <t>Activités de fabrication</t>
  </si>
  <si>
    <t>Production et distribution d’électricité, de gaz, de vapeur et climatisation</t>
  </si>
  <si>
    <t>Distribution d’eau; réseau d’assainissement; gestion des déchets et remise en état</t>
  </si>
  <si>
    <t>Construction</t>
  </si>
  <si>
    <t>Commerce de gros et de détail, réparation de véhicules automobiles et de motocycles</t>
  </si>
  <si>
    <t>Transport et Entreposage</t>
  </si>
  <si>
    <t>Activités d'Hébergement et de Restauration.</t>
  </si>
  <si>
    <t>Information et Communication</t>
  </si>
  <si>
    <t>Activités Financières et d'Assurances</t>
  </si>
  <si>
    <t>Activités Immobilières</t>
  </si>
  <si>
    <t>Administation publique et défense; sécurité sociale et obligatoire</t>
  </si>
  <si>
    <t>Education</t>
  </si>
  <si>
    <t>Santé et Action Sociale</t>
  </si>
  <si>
    <t>Source:IHSI</t>
  </si>
  <si>
    <t>source: IHSI, IFS</t>
  </si>
  <si>
    <t>Source: IHSI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</si>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</sst>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.0000"/>
  </numFmts>
  <fonts count="14" x14ac:knownFonts="1">
    <font>
      <sz val="10"/>
      <name val="Arial"/>
    </font>
    <font>
      <b/>
      <sz val="20"/>
      <color indexed="17"/>
      <name val="Book Antiqua"/>
      <family val="1"/>
    </font>
    <font>
      <b/>
      <sz val="8"/>
      <color indexed="8"/>
      <name val="Book Antiqua"/>
      <family val="1"/>
    </font>
    <font>
      <sz val="8"/>
      <color indexed="8"/>
      <name val="Book Antiqua"/>
      <family val="1"/>
    </font>
    <font>
      <sz val="10"/>
      <color indexed="8"/>
      <name val="Book Antiqua"/>
      <family val="1"/>
    </font>
    <font>
      <b/>
      <sz val="11"/>
      <color indexed="8"/>
      <name val="Book Antiqua"/>
      <family val="1"/>
    </font>
    <font>
      <b/>
      <sz val="10"/>
      <color indexed="8"/>
      <name val="Book Antiqua"/>
      <family val="1"/>
    </font>
    <font>
      <sz val="10"/>
      <color rgb="FFFF0000"/>
      <name val="Book Antiqua"/>
      <family val="1"/>
    </font>
    <font>
      <b/>
      <sz val="10"/>
      <name val="Book Antiqua"/>
      <family val="1"/>
    </font>
    <font>
      <b/>
      <sz val="10"/>
      <name val="Arial"/>
      <family val="2"/>
    </font>
    <font>
      <sz val="12"/>
      <color rgb="FF545454"/>
      <name val="Arial"/>
      <family val="2"/>
    </font>
    <font>
      <sz val="11"/>
      <color rgb="FFFFFFFF"/>
      <name val="Calibri"/>
      <family val="2"/>
    </font>
    <font>
      <sz val="6"/>
      <color rgb="FFFF0000"/>
      <name val="Book Antiqua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31"/>
        <bgColor indexed="13"/>
      </patternFill>
    </fill>
    <fill>
      <patternFill patternType="solid">
        <fgColor indexed="5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7">
    <xf numFmtId="0" fontId="0" fillId="0" borderId="0" xfId="0"/>
    <xf numFmtId="164" fontId="2" fillId="2" borderId="4" xfId="0" applyNumberFormat="1" applyFont="1" applyFill="1" applyBorder="1" applyAlignment="1">
      <alignment horizontal="left"/>
    </xf>
    <xf numFmtId="0" fontId="3" fillId="3" borderId="4" xfId="0" applyFont="1" applyFill="1" applyBorder="1"/>
    <xf numFmtId="0" fontId="4" fillId="2" borderId="4" xfId="0" applyFont="1" applyFill="1" applyBorder="1"/>
    <xf numFmtId="0" fontId="2" fillId="2" borderId="0" xfId="0" applyFont="1" applyFill="1" applyBorder="1" applyAlignment="1">
      <alignment horizontal="left"/>
    </xf>
    <xf numFmtId="0" fontId="3" fillId="3" borderId="0" xfId="0" applyFont="1" applyFill="1" applyBorder="1"/>
    <xf numFmtId="0" fontId="4" fillId="2" borderId="6" xfId="0" applyFont="1" applyFill="1" applyBorder="1"/>
    <xf numFmtId="0" fontId="0" fillId="0" borderId="0" xfId="0" applyBorder="1"/>
    <xf numFmtId="0" fontId="5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4" fillId="0" borderId="10" xfId="0" applyFont="1" applyBorder="1"/>
    <xf numFmtId="4" fontId="4" fillId="0" borderId="10" xfId="0" applyNumberFormat="1" applyFont="1" applyBorder="1"/>
    <xf numFmtId="164" fontId="4" fillId="0" borderId="10" xfId="0" applyNumberFormat="1" applyFont="1" applyBorder="1"/>
    <xf numFmtId="164" fontId="7" fillId="0" borderId="10" xfId="0" applyNumberFormat="1" applyFont="1" applyBorder="1"/>
    <xf numFmtId="0" fontId="0" fillId="0" borderId="10" xfId="0" applyBorder="1"/>
    <xf numFmtId="4" fontId="7" fillId="0" borderId="10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10" xfId="0" applyFont="1" applyFill="1" applyBorder="1"/>
    <xf numFmtId="4" fontId="4" fillId="0" borderId="10" xfId="0" applyNumberFormat="1" applyFont="1" applyFill="1" applyBorder="1"/>
    <xf numFmtId="0" fontId="8" fillId="0" borderId="10" xfId="0" applyFont="1" applyFill="1" applyBorder="1" applyAlignment="1">
      <alignment horizontal="center"/>
    </xf>
    <xf numFmtId="164" fontId="0" fillId="0" borderId="10" xfId="0" applyNumberFormat="1" applyBorder="1"/>
    <xf numFmtId="164" fontId="4" fillId="0" borderId="10" xfId="0" applyNumberFormat="1" applyFont="1" applyFill="1" applyBorder="1"/>
    <xf numFmtId="4" fontId="4" fillId="0" borderId="0" xfId="0" applyNumberFormat="1" applyFont="1" applyFill="1" applyBorder="1"/>
    <xf numFmtId="164" fontId="0" fillId="0" borderId="0" xfId="0" applyNumberFormat="1" applyBorder="1"/>
    <xf numFmtId="0" fontId="9" fillId="0" borderId="0" xfId="0" applyFont="1"/>
    <xf numFmtId="165" fontId="0" fillId="0" borderId="0" xfId="0" applyNumberFormat="1" applyBorder="1"/>
    <xf numFmtId="0" fontId="10" fillId="0" borderId="0" xfId="0" applyFont="1" applyBorder="1"/>
    <xf numFmtId="164" fontId="0" fillId="0" borderId="0" xfId="0" applyNumberFormat="1"/>
    <xf numFmtId="0" fontId="11" fillId="0" borderId="0" xfId="0" applyFont="1" applyAlignment="1">
      <alignment horizontal="center"/>
    </xf>
    <xf numFmtId="0" fontId="4" fillId="2" borderId="0" xfId="0" applyFont="1" applyFill="1" applyBorder="1"/>
    <xf numFmtId="0" fontId="12" fillId="0" borderId="10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4" fillId="0" borderId="11" xfId="0" applyNumberFormat="1" applyFont="1" applyFill="1" applyBorder="1"/>
    <xf numFmtId="4" fontId="4" fillId="0" borderId="12" xfId="0" applyNumberFormat="1" applyFont="1" applyFill="1" applyBorder="1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2" borderId="13" xfId="0" applyFont="1" applyFill="1" applyBorder="1"/>
    <xf numFmtId="0" fontId="6" fillId="5" borderId="10" xfId="0" applyFont="1" applyFill="1" applyBorder="1" applyAlignment="1">
      <alignment horizontal="center" vertical="center" wrapText="1"/>
    </xf>
    <xf numFmtId="3" fontId="7" fillId="0" borderId="10" xfId="0" applyNumberFormat="1" applyFont="1" applyBorder="1"/>
    <xf numFmtId="3" fontId="4" fillId="0" borderId="10" xfId="0" applyNumberFormat="1" applyFont="1" applyBorder="1"/>
    <xf numFmtId="3" fontId="0" fillId="0" borderId="0" xfId="0" applyNumberFormat="1"/>
    <xf numFmtId="0" fontId="6" fillId="0" borderId="12" xfId="0" applyFont="1" applyBorder="1" applyAlignment="1">
      <alignment horizontal="center"/>
    </xf>
    <xf numFmtId="3" fontId="4" fillId="0" borderId="12" xfId="0" applyNumberFormat="1" applyFont="1" applyBorder="1"/>
    <xf numFmtId="0" fontId="2" fillId="2" borderId="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 wrapText="1"/>
    </xf>
    <xf numFmtId="164" fontId="4" fillId="0" borderId="14" xfId="0" applyNumberFormat="1" applyFont="1" applyBorder="1"/>
    <xf numFmtId="3" fontId="4" fillId="0" borderId="15" xfId="0" applyNumberFormat="1" applyFont="1" applyBorder="1"/>
    <xf numFmtId="3" fontId="4" fillId="0" borderId="4" xfId="0" applyNumberFormat="1" applyFont="1" applyBorder="1"/>
    <xf numFmtId="0" fontId="9" fillId="0" borderId="10" xfId="0" applyFont="1" applyBorder="1"/>
    <xf numFmtId="3" fontId="4" fillId="0" borderId="0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64" fontId="4" fillId="0" borderId="0" xfId="0" applyNumberFormat="1" applyFont="1" applyBorder="1"/>
    <xf numFmtId="4" fontId="4" fillId="0" borderId="0" xfId="0" applyNumberFormat="1" applyFont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file:///\\fileserv\MAE\Fichier%20MAE-Interservice\Statistiques%20Economiques_SSE\SSE_Database\STATISTIQUES%20ECONOMIQUES_new%204.xls#'Menu comptes Nationaux'!A1" TargetMode="External"/><Relationship Id="rId1" Type="http://schemas.openxmlformats.org/officeDocument/2006/relationships/hyperlink" Target="#'Page d''Acceuil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file:///\\fileserv\MAE\Fichier%20MAE-Interservice\Statistiques%20Economiques_SSE\SSE_Database\STATISTIQUES%20ECONOMIQUES_new%204.xls#'Menu comptes Nationaux'!A1" TargetMode="External"/><Relationship Id="rId1" Type="http://schemas.openxmlformats.org/officeDocument/2006/relationships/hyperlink" Target="#'Page d''Acceui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file:///\\fileserv\MAE\Fichier%20MAE-Interservice\Statistiques%20Economiques_SSE\SSE_Database\STATISTIQUES%20ECONOMIQUES_new%204.xls#'Menu PIB par Branche'!A1" TargetMode="External"/><Relationship Id="rId1" Type="http://schemas.openxmlformats.org/officeDocument/2006/relationships/hyperlink" Target="#'Page d''Acceuil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file:///\\fileserv\MAE\Fichier%20MAE-Interservice\Statistiques%20Economiques_SSE\SSE_Database\STATISTIQUES%20ECONOMIQUES_new%204.xls#'Menu PIB par Branche'!A1" TargetMode="External"/><Relationship Id="rId1" Type="http://schemas.openxmlformats.org/officeDocument/2006/relationships/hyperlink" Target="#'Page d''Acceuil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file:///\\fileserv\MAE\Fichier%20MAE-Interservice\Statistiques%20Economiques_SSE\SSE_Database\STATISTIQUES%20ECONOMIQUES_new%204.xls#'Menu PIB par secteur'!A1" TargetMode="External"/><Relationship Id="rId2" Type="http://schemas.openxmlformats.org/officeDocument/2006/relationships/hyperlink" Target="#'Page d''Acceuil'!A1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file:///\\fileserv\MAE\Fichier%20MAE-Interservice\Statistiques%20Economiques_SSE\SSE_Database\STATISTIQUES%20ECONOMIQUES_new%204.xls#'Menu PIB par secteur'!A1" TargetMode="External"/><Relationship Id="rId2" Type="http://schemas.openxmlformats.org/officeDocument/2006/relationships/hyperlink" Target="#'Page d''Acceuil'!A1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0</xdr:rowOff>
    </xdr:from>
    <xdr:to>
      <xdr:col>0</xdr:col>
      <xdr:colOff>1533525</xdr:colOff>
      <xdr:row>1</xdr:row>
      <xdr:rowOff>142875</xdr:rowOff>
    </xdr:to>
    <xdr:sp macro="" textlink="">
      <xdr:nvSpPr>
        <xdr:cNvPr id="2" name="Flèche gauche 3">
          <a:hlinkClick xmlns:r="http://schemas.openxmlformats.org/officeDocument/2006/relationships" r:id="rId1"/>
        </xdr:cNvPr>
        <xdr:cNvSpPr/>
      </xdr:nvSpPr>
      <xdr:spPr>
        <a:xfrm>
          <a:off x="209550" y="0"/>
          <a:ext cx="132397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Retour</a:t>
          </a:r>
          <a:r>
            <a:rPr lang="en-US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à la page d'accueil</a:t>
          </a: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762000</xdr:colOff>
      <xdr:row>0</xdr:row>
      <xdr:rowOff>361950</xdr:rowOff>
    </xdr:to>
    <xdr:sp macro="" textlink="">
      <xdr:nvSpPr>
        <xdr:cNvPr id="3" name="Plaque 2">
          <a:hlinkClick xmlns:r="http://schemas.openxmlformats.org/officeDocument/2006/relationships" r:id="rId2"/>
        </xdr:cNvPr>
        <xdr:cNvSpPr/>
      </xdr:nvSpPr>
      <xdr:spPr>
        <a:xfrm>
          <a:off x="1657350" y="0"/>
          <a:ext cx="762000" cy="361950"/>
        </a:xfrm>
        <a:prstGeom prst="bevel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Retour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0</xdr:rowOff>
    </xdr:from>
    <xdr:to>
      <xdr:col>0</xdr:col>
      <xdr:colOff>1533525</xdr:colOff>
      <xdr:row>1</xdr:row>
      <xdr:rowOff>142875</xdr:rowOff>
    </xdr:to>
    <xdr:sp macro="" textlink="">
      <xdr:nvSpPr>
        <xdr:cNvPr id="2" name="Flèche gauche 3">
          <a:hlinkClick xmlns:r="http://schemas.openxmlformats.org/officeDocument/2006/relationships" r:id="rId1"/>
        </xdr:cNvPr>
        <xdr:cNvSpPr/>
      </xdr:nvSpPr>
      <xdr:spPr>
        <a:xfrm>
          <a:off x="209550" y="0"/>
          <a:ext cx="132397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Retour</a:t>
          </a:r>
          <a:r>
            <a:rPr lang="en-US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à la page d'accueil</a:t>
          </a: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762000</xdr:colOff>
      <xdr:row>0</xdr:row>
      <xdr:rowOff>361950</xdr:rowOff>
    </xdr:to>
    <xdr:sp macro="" textlink="">
      <xdr:nvSpPr>
        <xdr:cNvPr id="3" name="Plaque 2">
          <a:hlinkClick xmlns:r="http://schemas.openxmlformats.org/officeDocument/2006/relationships" r:id="rId2"/>
        </xdr:cNvPr>
        <xdr:cNvSpPr/>
      </xdr:nvSpPr>
      <xdr:spPr>
        <a:xfrm>
          <a:off x="1657350" y="0"/>
          <a:ext cx="762000" cy="361950"/>
        </a:xfrm>
        <a:prstGeom prst="bevel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Retour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1323975</xdr:colOff>
      <xdr:row>1</xdr:row>
      <xdr:rowOff>114300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0" y="0"/>
          <a:ext cx="1323975" cy="600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Retour</a:t>
          </a:r>
          <a:r>
            <a:rPr lang="en-US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à la page d'accueil</a:t>
          </a: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1</xdr:col>
      <xdr:colOff>142875</xdr:colOff>
      <xdr:row>0</xdr:row>
      <xdr:rowOff>66675</xdr:rowOff>
    </xdr:from>
    <xdr:to>
      <xdr:col>2</xdr:col>
      <xdr:colOff>142875</xdr:colOff>
      <xdr:row>0</xdr:row>
      <xdr:rowOff>428625</xdr:rowOff>
    </xdr:to>
    <xdr:sp macro="" textlink="">
      <xdr:nvSpPr>
        <xdr:cNvPr id="3" name="Plaque 2">
          <a:hlinkClick xmlns:r="http://schemas.openxmlformats.org/officeDocument/2006/relationships" r:id="rId2"/>
        </xdr:cNvPr>
        <xdr:cNvSpPr/>
      </xdr:nvSpPr>
      <xdr:spPr>
        <a:xfrm>
          <a:off x="1619250" y="66675"/>
          <a:ext cx="762000" cy="361950"/>
        </a:xfrm>
        <a:prstGeom prst="bevel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Retour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1323975</xdr:colOff>
      <xdr:row>1</xdr:row>
      <xdr:rowOff>114300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0" y="0"/>
          <a:ext cx="1323975" cy="600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Retour</a:t>
          </a:r>
          <a:r>
            <a:rPr lang="en-US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à la page d'accueil</a:t>
          </a: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1</xdr:col>
      <xdr:colOff>142875</xdr:colOff>
      <xdr:row>0</xdr:row>
      <xdr:rowOff>66675</xdr:rowOff>
    </xdr:from>
    <xdr:to>
      <xdr:col>2</xdr:col>
      <xdr:colOff>142875</xdr:colOff>
      <xdr:row>0</xdr:row>
      <xdr:rowOff>428625</xdr:rowOff>
    </xdr:to>
    <xdr:sp macro="" textlink="">
      <xdr:nvSpPr>
        <xdr:cNvPr id="3" name="Plaque 2">
          <a:hlinkClick xmlns:r="http://schemas.openxmlformats.org/officeDocument/2006/relationships" r:id="rId2"/>
        </xdr:cNvPr>
        <xdr:cNvSpPr/>
      </xdr:nvSpPr>
      <xdr:spPr>
        <a:xfrm>
          <a:off x="1619250" y="66675"/>
          <a:ext cx="762000" cy="361950"/>
        </a:xfrm>
        <a:prstGeom prst="bevel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Retour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161925</xdr:colOff>
      <xdr:row>0</xdr:row>
      <xdr:rowOff>47625</xdr:rowOff>
    </xdr:from>
    <xdr:to>
      <xdr:col>30</xdr:col>
      <xdr:colOff>0</xdr:colOff>
      <xdr:row>0</xdr:row>
      <xdr:rowOff>828675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8425" y="47625"/>
          <a:ext cx="1362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1323975</xdr:colOff>
      <xdr:row>1</xdr:row>
      <xdr:rowOff>28575</xdr:rowOff>
    </xdr:to>
    <xdr:sp macro="" textlink="">
      <xdr:nvSpPr>
        <xdr:cNvPr id="3" name="Flèche gauche 3">
          <a:hlinkClick xmlns:r="http://schemas.openxmlformats.org/officeDocument/2006/relationships" r:id="rId2"/>
        </xdr:cNvPr>
        <xdr:cNvSpPr/>
      </xdr:nvSpPr>
      <xdr:spPr>
        <a:xfrm>
          <a:off x="0" y="0"/>
          <a:ext cx="1323975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Retour</a:t>
          </a:r>
          <a:r>
            <a:rPr lang="en-US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à la page d'accueil</a:t>
          </a: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2</xdr:col>
      <xdr:colOff>1162050</xdr:colOff>
      <xdr:row>0</xdr:row>
      <xdr:rowOff>320675</xdr:rowOff>
    </xdr:from>
    <xdr:to>
      <xdr:col>3</xdr:col>
      <xdr:colOff>651933</xdr:colOff>
      <xdr:row>2</xdr:row>
      <xdr:rowOff>51858</xdr:rowOff>
    </xdr:to>
    <xdr:sp macro="" textlink="">
      <xdr:nvSpPr>
        <xdr:cNvPr id="4" name="Plaque 4">
          <a:hlinkClick xmlns:r="http://schemas.openxmlformats.org/officeDocument/2006/relationships" r:id="rId3"/>
        </xdr:cNvPr>
        <xdr:cNvSpPr/>
      </xdr:nvSpPr>
      <xdr:spPr>
        <a:xfrm>
          <a:off x="3971925" y="320675"/>
          <a:ext cx="756708" cy="359833"/>
        </a:xfrm>
        <a:prstGeom prst="bevel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Retour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161925</xdr:colOff>
      <xdr:row>0</xdr:row>
      <xdr:rowOff>47625</xdr:rowOff>
    </xdr:from>
    <xdr:to>
      <xdr:col>30</xdr:col>
      <xdr:colOff>0</xdr:colOff>
      <xdr:row>0</xdr:row>
      <xdr:rowOff>828675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8425" y="47625"/>
          <a:ext cx="1362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1323975</xdr:colOff>
      <xdr:row>1</xdr:row>
      <xdr:rowOff>28575</xdr:rowOff>
    </xdr:to>
    <xdr:sp macro="" textlink="">
      <xdr:nvSpPr>
        <xdr:cNvPr id="3" name="Flèche gauche 3">
          <a:hlinkClick xmlns:r="http://schemas.openxmlformats.org/officeDocument/2006/relationships" r:id="rId2"/>
        </xdr:cNvPr>
        <xdr:cNvSpPr/>
      </xdr:nvSpPr>
      <xdr:spPr>
        <a:xfrm>
          <a:off x="0" y="0"/>
          <a:ext cx="1323975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Retour</a:t>
          </a:r>
          <a:r>
            <a:rPr lang="en-US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à la page d'accueil</a:t>
          </a:r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2</xdr:col>
      <xdr:colOff>1162050</xdr:colOff>
      <xdr:row>0</xdr:row>
      <xdr:rowOff>320675</xdr:rowOff>
    </xdr:from>
    <xdr:to>
      <xdr:col>3</xdr:col>
      <xdr:colOff>651933</xdr:colOff>
      <xdr:row>2</xdr:row>
      <xdr:rowOff>51858</xdr:rowOff>
    </xdr:to>
    <xdr:sp macro="" textlink="">
      <xdr:nvSpPr>
        <xdr:cNvPr id="4" name="Plaque 4">
          <a:hlinkClick xmlns:r="http://schemas.openxmlformats.org/officeDocument/2006/relationships" r:id="rId3"/>
        </xdr:cNvPr>
        <xdr:cNvSpPr/>
      </xdr:nvSpPr>
      <xdr:spPr>
        <a:xfrm>
          <a:off x="3971925" y="320675"/>
          <a:ext cx="756708" cy="359833"/>
        </a:xfrm>
        <a:prstGeom prst="bevel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Retour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leandre/Documents/STATISTIQUES%20ECONOMIQU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'Accueil"/>
      <sheetName val="Prix et Inflation"/>
      <sheetName val="Prod Petroliers_annuel"/>
      <sheetName val="Prix sur le marché internl"/>
      <sheetName val="comptes nationaux"/>
      <sheetName val="Indicateurs conjoncturels"/>
      <sheetName val="ICAE"/>
      <sheetName val="Monnaie et Credit mensuel"/>
      <sheetName val="Monnaie &amp; Credit2"/>
      <sheetName val="Agregats monétaires trim"/>
      <sheetName val="Monnaie et credit1 annuel"/>
      <sheetName val="Finances Pub trim"/>
      <sheetName val="Finances Pub_mensuelles"/>
      <sheetName val="Finances Pub_annuelles"/>
      <sheetName val="Dettes externes (mensuelles)"/>
      <sheetName val="Dettes externes"/>
      <sheetName val="BDP_mensuel"/>
      <sheetName val="BDP_trim"/>
      <sheetName val="BDPannuellesite"/>
      <sheetName val="PIB par branche"/>
      <sheetName val="PIB par_Secteur"/>
      <sheetName val="series desaisonalisees"/>
      <sheetName val="Séries desaisonalisées"/>
      <sheetName val="Menu_prix Inflation"/>
      <sheetName val="Menu Import prod petroliers"/>
      <sheetName val="Menu comptes Nationaux"/>
      <sheetName val="Menu PIB par Branche"/>
      <sheetName val="Menu PIB par secteur"/>
      <sheetName val="Menu Indicateurs Conj"/>
      <sheetName val="Menu_Agregats mensuels"/>
      <sheetName val="Menu_Agregats annuels "/>
      <sheetName val="Menu_Agregats trimestriels"/>
      <sheetName val="Menu_Finances Pub annuelles"/>
      <sheetName val="Menu Dettes externes mensuelles"/>
      <sheetName val="Menu Dettes externes annuelles"/>
      <sheetName val="Menu_BDP mensuelle"/>
      <sheetName val="Menu_BDP trimestrielles"/>
      <sheetName val="Menu Finances Pub mensuelles"/>
      <sheetName val="Menu_BDP annuelles"/>
      <sheetName val="Menu_Finances Pub trim"/>
      <sheetName val="Menu Stats Mondiales FMI"/>
      <sheetName val="Menu Stats Regionales FMI"/>
      <sheetName val="Menu Stat Mondiales BM"/>
      <sheetName val="Menu Dettes Externes Trim"/>
      <sheetName val="Menu Autres statistiques"/>
      <sheetName val="Menu prix sur le marché intl"/>
      <sheetName val="Menu Instrument Pol Monetaire"/>
      <sheetName val="Menu Systeme bancaire annuel"/>
      <sheetName val="Menu_systeme bancaire mensuel"/>
      <sheetName val="Menu Syst bancaire trim"/>
      <sheetName val="Monnaie et credi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73"/>
  <sheetViews>
    <sheetView view="pageBreakPreview" zoomScaleNormal="100" zoomScaleSheetLayoutView="100" workbookViewId="0">
      <pane xSplit="1" ySplit="6" topLeftCell="B55" activePane="bottomRight" state="frozen"/>
      <selection pane="topRight"/>
      <selection pane="bottomLeft"/>
      <selection pane="bottomRight" activeCell="C62" sqref="C62"/>
    </sheetView>
  </sheetViews>
  <sheetFormatPr defaultColWidth="11.42578125" defaultRowHeight="12.75" x14ac:dyDescent="0.2"/>
  <cols>
    <col min="1" max="1" width="24.85546875" customWidth="1"/>
    <col min="2" max="2" width="18.7109375" customWidth="1"/>
    <col min="3" max="3" width="21.85546875" bestFit="1" customWidth="1"/>
    <col min="4" max="4" width="16.85546875" style="30" bestFit="1" customWidth="1"/>
    <col min="5" max="5" width="15.5703125" style="30" bestFit="1" customWidth="1"/>
    <col min="6" max="6" width="19.28515625" customWidth="1"/>
    <col min="7" max="9" width="18.42578125" customWidth="1"/>
    <col min="10" max="10" width="18" customWidth="1"/>
    <col min="11" max="11" width="17.85546875" customWidth="1"/>
    <col min="12" max="12" width="19.42578125" customWidth="1"/>
    <col min="13" max="13" width="19.7109375" customWidth="1"/>
    <col min="14" max="14" width="20.5703125" customWidth="1"/>
    <col min="15" max="15" width="19.28515625" customWidth="1"/>
    <col min="16" max="16" width="17.7109375" customWidth="1"/>
    <col min="17" max="17" width="18.42578125" customWidth="1"/>
  </cols>
  <sheetData>
    <row r="1" spans="1:28" ht="33.75" customHeight="1" x14ac:dyDescent="0.2"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8" ht="14.25" x14ac:dyDescent="0.3">
      <c r="A2" s="56" t="s">
        <v>1</v>
      </c>
      <c r="B2" s="57"/>
      <c r="C2" s="57"/>
      <c r="D2" s="1"/>
      <c r="E2" s="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8" ht="14.25" x14ac:dyDescent="0.3">
      <c r="A3" s="58" t="s">
        <v>2</v>
      </c>
      <c r="B3" s="59"/>
      <c r="C3" s="59"/>
      <c r="D3" s="59"/>
      <c r="E3" s="59"/>
      <c r="F3" s="59"/>
      <c r="G3" s="59"/>
      <c r="H3" s="59"/>
      <c r="I3" s="4"/>
      <c r="J3" s="5"/>
      <c r="K3" s="5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1.25" customHeight="1" x14ac:dyDescent="0.2">
      <c r="A4" s="60" t="s">
        <v>3</v>
      </c>
      <c r="B4" s="62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4"/>
      <c r="M4" s="8"/>
      <c r="N4" s="8"/>
      <c r="O4" s="8"/>
      <c r="P4" s="8"/>
      <c r="Q4" s="8"/>
    </row>
    <row r="5" spans="1:28" ht="15.75" customHeight="1" x14ac:dyDescent="0.3">
      <c r="A5" s="60"/>
      <c r="B5" s="9">
        <v>1</v>
      </c>
      <c r="C5" s="9">
        <f t="shared" ref="C5:Q5" si="0">1+B5</f>
        <v>2</v>
      </c>
      <c r="D5" s="9">
        <f t="shared" si="0"/>
        <v>3</v>
      </c>
      <c r="E5" s="9">
        <f t="shared" si="0"/>
        <v>4</v>
      </c>
      <c r="F5" s="9">
        <f t="shared" si="0"/>
        <v>5</v>
      </c>
      <c r="G5" s="9">
        <f>1+F5</f>
        <v>6</v>
      </c>
      <c r="H5" s="9">
        <f t="shared" si="0"/>
        <v>7</v>
      </c>
      <c r="I5" s="9">
        <f t="shared" si="0"/>
        <v>8</v>
      </c>
      <c r="J5" s="9">
        <f t="shared" si="0"/>
        <v>9</v>
      </c>
      <c r="K5" s="9">
        <f t="shared" si="0"/>
        <v>10</v>
      </c>
      <c r="L5" s="9">
        <f t="shared" si="0"/>
        <v>11</v>
      </c>
      <c r="M5" s="9">
        <f t="shared" si="0"/>
        <v>12</v>
      </c>
      <c r="N5" s="9">
        <f t="shared" si="0"/>
        <v>13</v>
      </c>
      <c r="O5" s="9">
        <f t="shared" si="0"/>
        <v>14</v>
      </c>
      <c r="P5" s="9">
        <f t="shared" si="0"/>
        <v>15</v>
      </c>
      <c r="Q5" s="9">
        <f t="shared" si="0"/>
        <v>16</v>
      </c>
    </row>
    <row r="6" spans="1:28" ht="69" customHeight="1" x14ac:dyDescent="0.2">
      <c r="A6" s="61"/>
      <c r="B6" s="10" t="s">
        <v>5</v>
      </c>
      <c r="C6" s="10" t="s">
        <v>6</v>
      </c>
      <c r="D6" s="11" t="s">
        <v>7</v>
      </c>
      <c r="E6" s="11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15</v>
      </c>
      <c r="M6" s="10" t="s">
        <v>16</v>
      </c>
      <c r="N6" s="10" t="s">
        <v>17</v>
      </c>
      <c r="O6" s="10" t="s">
        <v>18</v>
      </c>
      <c r="P6" s="10" t="s">
        <v>19</v>
      </c>
      <c r="Q6" s="10" t="s">
        <v>20</v>
      </c>
    </row>
    <row r="7" spans="1:28" ht="16.5" hidden="1" customHeight="1" x14ac:dyDescent="0.3">
      <c r="A7" s="12">
        <v>1960</v>
      </c>
      <c r="B7" s="13"/>
      <c r="C7" s="14">
        <v>1366</v>
      </c>
      <c r="D7" s="15"/>
      <c r="E7" s="16">
        <v>22.2</v>
      </c>
      <c r="F7" s="13"/>
      <c r="G7" s="13"/>
      <c r="H7" s="13"/>
      <c r="I7" s="13"/>
      <c r="J7" s="13"/>
      <c r="K7" s="14">
        <v>242</v>
      </c>
      <c r="L7" s="14">
        <v>270</v>
      </c>
      <c r="M7" s="17"/>
      <c r="N7" s="17"/>
      <c r="O7" s="17"/>
      <c r="P7" s="17"/>
      <c r="Q7" s="17"/>
    </row>
    <row r="8" spans="1:28" ht="16.5" hidden="1" customHeight="1" x14ac:dyDescent="0.3">
      <c r="A8" s="12">
        <f>A7+1</f>
        <v>1961</v>
      </c>
      <c r="B8" s="13"/>
      <c r="C8" s="14">
        <v>1355</v>
      </c>
      <c r="D8" s="15"/>
      <c r="E8" s="16">
        <v>22.6</v>
      </c>
      <c r="F8" s="13"/>
      <c r="G8" s="13"/>
      <c r="H8" s="13"/>
      <c r="I8" s="13"/>
      <c r="J8" s="13"/>
      <c r="K8" s="14">
        <v>331</v>
      </c>
      <c r="L8" s="14">
        <v>226</v>
      </c>
      <c r="M8" s="17"/>
      <c r="N8" s="17"/>
      <c r="O8" s="17"/>
      <c r="P8" s="17"/>
      <c r="Q8" s="17"/>
    </row>
    <row r="9" spans="1:28" ht="16.5" hidden="1" customHeight="1" x14ac:dyDescent="0.3">
      <c r="A9" s="12">
        <f t="shared" ref="A9:A36" si="1">A8+1</f>
        <v>1962</v>
      </c>
      <c r="B9" s="13"/>
      <c r="C9" s="14">
        <v>1410</v>
      </c>
      <c r="D9" s="15"/>
      <c r="E9" s="16">
        <v>21.7</v>
      </c>
      <c r="F9" s="13"/>
      <c r="G9" s="13"/>
      <c r="H9" s="13"/>
      <c r="I9" s="13"/>
      <c r="J9" s="13"/>
      <c r="K9" s="14">
        <v>258</v>
      </c>
      <c r="L9" s="14">
        <v>269</v>
      </c>
      <c r="M9" s="17"/>
      <c r="N9" s="17"/>
      <c r="O9" s="17"/>
      <c r="P9" s="17"/>
      <c r="Q9" s="17"/>
    </row>
    <row r="10" spans="1:28" ht="16.5" hidden="1" customHeight="1" x14ac:dyDescent="0.3">
      <c r="A10" s="12">
        <f t="shared" si="1"/>
        <v>1963</v>
      </c>
      <c r="B10" s="13"/>
      <c r="C10" s="14">
        <v>1474</v>
      </c>
      <c r="D10" s="15" t="s">
        <v>21</v>
      </c>
      <c r="E10" s="16">
        <v>23.4</v>
      </c>
      <c r="F10" s="13"/>
      <c r="G10" s="13"/>
      <c r="H10" s="13"/>
      <c r="I10" s="13"/>
      <c r="J10" s="13"/>
      <c r="K10" s="14">
        <v>275</v>
      </c>
      <c r="L10" s="14">
        <v>263</v>
      </c>
      <c r="M10" s="17"/>
      <c r="N10" s="17"/>
      <c r="O10" s="17"/>
      <c r="P10" s="17"/>
      <c r="Q10" s="17"/>
    </row>
    <row r="11" spans="1:28" ht="16.5" hidden="1" customHeight="1" x14ac:dyDescent="0.3">
      <c r="A11" s="12">
        <f t="shared" si="1"/>
        <v>1964</v>
      </c>
      <c r="B11" s="13"/>
      <c r="C11" s="14">
        <v>1626</v>
      </c>
      <c r="D11" s="15"/>
      <c r="E11" s="16">
        <v>26.2</v>
      </c>
      <c r="F11" s="13"/>
      <c r="G11" s="13"/>
      <c r="H11" s="13"/>
      <c r="I11" s="13"/>
      <c r="J11" s="13"/>
      <c r="K11" s="14">
        <v>265</v>
      </c>
      <c r="L11" s="14">
        <v>224</v>
      </c>
      <c r="M11" s="17"/>
      <c r="N11" s="17"/>
      <c r="O11" s="17"/>
      <c r="P11" s="17"/>
      <c r="Q11" s="17"/>
    </row>
    <row r="12" spans="1:28" ht="16.5" hidden="1" customHeight="1" x14ac:dyDescent="0.3">
      <c r="A12" s="12">
        <f t="shared" si="1"/>
        <v>1965</v>
      </c>
      <c r="B12" s="13"/>
      <c r="C12" s="14">
        <v>1766</v>
      </c>
      <c r="D12" s="15"/>
      <c r="E12" s="16">
        <v>27.9</v>
      </c>
      <c r="F12" s="13"/>
      <c r="G12" s="13"/>
      <c r="H12" s="13"/>
      <c r="I12" s="13"/>
      <c r="J12" s="13"/>
      <c r="K12" s="14">
        <v>311</v>
      </c>
      <c r="L12" s="14">
        <v>224</v>
      </c>
      <c r="M12" s="17"/>
      <c r="N12" s="17"/>
      <c r="O12" s="17"/>
      <c r="P12" s="17"/>
      <c r="Q12" s="17"/>
    </row>
    <row r="13" spans="1:28" ht="16.5" hidden="1" customHeight="1" x14ac:dyDescent="0.3">
      <c r="A13" s="12">
        <f>A12+1</f>
        <v>1966</v>
      </c>
      <c r="B13" s="13"/>
      <c r="C13" s="14">
        <v>1845</v>
      </c>
      <c r="D13" s="15"/>
      <c r="E13" s="16">
        <v>29.3</v>
      </c>
      <c r="F13" s="13"/>
      <c r="G13" s="13"/>
      <c r="H13" s="13"/>
      <c r="I13" s="13"/>
      <c r="J13" s="13"/>
      <c r="K13" s="14">
        <v>298</v>
      </c>
      <c r="L13" s="14">
        <v>207</v>
      </c>
      <c r="M13" s="18">
        <v>96</v>
      </c>
      <c r="N13" s="17"/>
      <c r="O13" s="17"/>
      <c r="P13" s="17"/>
      <c r="Q13" s="17"/>
    </row>
    <row r="14" spans="1:28" ht="16.5" hidden="1" customHeight="1" x14ac:dyDescent="0.3">
      <c r="A14" s="12">
        <f t="shared" si="1"/>
        <v>1967</v>
      </c>
      <c r="B14" s="13"/>
      <c r="C14" s="14">
        <v>1846</v>
      </c>
      <c r="D14" s="15"/>
      <c r="E14" s="16">
        <v>29.9</v>
      </c>
      <c r="F14" s="13"/>
      <c r="G14" s="13"/>
      <c r="H14" s="13"/>
      <c r="I14" s="13"/>
      <c r="J14" s="13"/>
      <c r="K14" s="14">
        <v>264</v>
      </c>
      <c r="L14" s="14">
        <v>201</v>
      </c>
      <c r="M14" s="18">
        <v>96</v>
      </c>
      <c r="N14" s="17"/>
      <c r="O14" s="17"/>
      <c r="P14" s="17"/>
      <c r="Q14" s="17"/>
    </row>
    <row r="15" spans="1:28" ht="16.5" hidden="1" customHeight="1" x14ac:dyDescent="0.3">
      <c r="A15" s="12">
        <f t="shared" si="1"/>
        <v>1968</v>
      </c>
      <c r="B15" s="13"/>
      <c r="C15" s="14">
        <v>1840</v>
      </c>
      <c r="D15" s="15"/>
      <c r="E15" s="16">
        <v>28.9</v>
      </c>
      <c r="F15" s="13"/>
      <c r="G15" s="13"/>
      <c r="H15" s="13"/>
      <c r="I15" s="13"/>
      <c r="J15" s="13"/>
      <c r="K15" s="14">
        <v>269</v>
      </c>
      <c r="L15" s="14">
        <v>232</v>
      </c>
      <c r="M15" s="18">
        <v>93</v>
      </c>
      <c r="N15" s="17"/>
      <c r="O15" s="17"/>
      <c r="P15" s="17"/>
      <c r="Q15" s="17"/>
    </row>
    <row r="16" spans="1:28" ht="16.5" hidden="1" customHeight="1" x14ac:dyDescent="0.3">
      <c r="A16" s="12">
        <f t="shared" si="1"/>
        <v>1969</v>
      </c>
      <c r="B16" s="13"/>
      <c r="C16" s="14">
        <v>1959</v>
      </c>
      <c r="D16" s="15"/>
      <c r="E16" s="16">
        <v>29.7</v>
      </c>
      <c r="F16" s="13"/>
      <c r="G16" s="13"/>
      <c r="H16" s="13"/>
      <c r="I16" s="13"/>
      <c r="J16" s="13"/>
      <c r="K16" s="14">
        <v>298</v>
      </c>
      <c r="L16" s="14">
        <v>242</v>
      </c>
      <c r="M16" s="18">
        <v>124</v>
      </c>
      <c r="N16" s="17"/>
      <c r="O16" s="17"/>
      <c r="P16" s="17"/>
      <c r="Q16" s="17"/>
    </row>
    <row r="17" spans="1:17" ht="16.5" hidden="1" customHeight="1" x14ac:dyDescent="0.3">
      <c r="A17" s="12">
        <f t="shared" si="1"/>
        <v>1970</v>
      </c>
      <c r="B17" s="13"/>
      <c r="C17" s="14">
        <v>2055</v>
      </c>
      <c r="D17" s="15"/>
      <c r="E17" s="16">
        <v>30.9</v>
      </c>
      <c r="F17" s="13"/>
      <c r="G17" s="13"/>
      <c r="H17" s="13"/>
      <c r="I17" s="13"/>
      <c r="J17" s="13"/>
      <c r="K17" s="14">
        <v>343</v>
      </c>
      <c r="L17" s="14">
        <v>261</v>
      </c>
      <c r="M17" s="18">
        <v>161</v>
      </c>
      <c r="N17" s="17"/>
      <c r="O17" s="17"/>
      <c r="P17" s="17"/>
      <c r="Q17" s="17"/>
    </row>
    <row r="18" spans="1:17" ht="16.5" hidden="1" customHeight="1" x14ac:dyDescent="0.3">
      <c r="A18" s="12">
        <f>A17+1</f>
        <v>1971</v>
      </c>
      <c r="B18" s="13"/>
      <c r="C18" s="14">
        <v>2262</v>
      </c>
      <c r="D18" s="15"/>
      <c r="E18" s="16">
        <v>31.9</v>
      </c>
      <c r="F18" s="13"/>
      <c r="G18" s="13"/>
      <c r="H18" s="13"/>
      <c r="I18" s="13"/>
      <c r="J18" s="13"/>
      <c r="K18" s="14">
        <v>395</v>
      </c>
      <c r="L18" s="14">
        <v>321</v>
      </c>
      <c r="M18" s="18">
        <v>186</v>
      </c>
      <c r="N18" s="17"/>
      <c r="O18" s="17"/>
      <c r="P18" s="17"/>
      <c r="Q18" s="17"/>
    </row>
    <row r="19" spans="1:17" ht="16.5" hidden="1" customHeight="1" x14ac:dyDescent="0.3">
      <c r="A19" s="12">
        <f t="shared" si="1"/>
        <v>1972</v>
      </c>
      <c r="B19" s="13"/>
      <c r="C19" s="14">
        <v>2312</v>
      </c>
      <c r="D19" s="15"/>
      <c r="E19" s="16">
        <v>32.4</v>
      </c>
      <c r="F19" s="13"/>
      <c r="G19" s="13"/>
      <c r="H19" s="13"/>
      <c r="I19" s="13"/>
      <c r="J19" s="13"/>
      <c r="K19" s="14">
        <v>400</v>
      </c>
      <c r="L19" s="14">
        <v>332</v>
      </c>
      <c r="M19" s="18">
        <v>207</v>
      </c>
      <c r="N19" s="17"/>
      <c r="O19" s="17"/>
      <c r="P19" s="17"/>
      <c r="Q19" s="17"/>
    </row>
    <row r="20" spans="1:17" ht="16.5" hidden="1" customHeight="1" x14ac:dyDescent="0.3">
      <c r="A20" s="12">
        <f t="shared" si="1"/>
        <v>1973</v>
      </c>
      <c r="B20" s="13"/>
      <c r="C20" s="14">
        <v>3129</v>
      </c>
      <c r="D20" s="15"/>
      <c r="E20" s="16">
        <v>41.8</v>
      </c>
      <c r="F20" s="13"/>
      <c r="G20" s="13"/>
      <c r="H20" s="13"/>
      <c r="I20" s="13"/>
      <c r="J20" s="13"/>
      <c r="K20" s="14">
        <v>508</v>
      </c>
      <c r="L20" s="14">
        <v>381</v>
      </c>
      <c r="M20" s="18">
        <v>258</v>
      </c>
      <c r="N20" s="17"/>
      <c r="O20" s="17"/>
      <c r="P20" s="17"/>
      <c r="Q20" s="17"/>
    </row>
    <row r="21" spans="1:17" ht="16.5" hidden="1" customHeight="1" x14ac:dyDescent="0.3">
      <c r="A21" s="12">
        <f t="shared" si="1"/>
        <v>1974</v>
      </c>
      <c r="B21" s="13"/>
      <c r="C21" s="14">
        <v>2828</v>
      </c>
      <c r="D21" s="15"/>
      <c r="E21" s="16">
        <v>35.700000000000003</v>
      </c>
      <c r="F21" s="13"/>
      <c r="G21" s="13"/>
      <c r="H21" s="13"/>
      <c r="I21" s="13"/>
      <c r="J21" s="13"/>
      <c r="K21" s="14">
        <v>868</v>
      </c>
      <c r="L21" s="14">
        <v>663</v>
      </c>
      <c r="M21" s="18">
        <v>410</v>
      </c>
      <c r="N21" s="17"/>
      <c r="O21" s="17"/>
      <c r="P21" s="17"/>
      <c r="Q21" s="17"/>
    </row>
    <row r="22" spans="1:17" ht="16.5" hidden="1" customHeight="1" x14ac:dyDescent="0.3">
      <c r="A22" s="12">
        <f t="shared" si="1"/>
        <v>1975</v>
      </c>
      <c r="B22" s="13"/>
      <c r="C22" s="14">
        <v>3408</v>
      </c>
      <c r="D22" s="15"/>
      <c r="E22" s="16">
        <v>42.5</v>
      </c>
      <c r="F22" s="13"/>
      <c r="G22" s="13"/>
      <c r="H22" s="13"/>
      <c r="I22" s="13"/>
      <c r="J22" s="13"/>
      <c r="K22" s="14">
        <v>1082</v>
      </c>
      <c r="L22" s="14">
        <v>785</v>
      </c>
      <c r="M22" s="18">
        <v>533</v>
      </c>
      <c r="N22" s="17"/>
      <c r="O22" s="17"/>
      <c r="P22" s="17"/>
      <c r="Q22" s="17"/>
    </row>
    <row r="23" spans="1:17" ht="16.5" hidden="1" customHeight="1" x14ac:dyDescent="0.3">
      <c r="A23" s="12">
        <f>A22+1</f>
        <v>1976</v>
      </c>
      <c r="B23" s="13"/>
      <c r="C23" s="14">
        <v>4395</v>
      </c>
      <c r="D23" s="15"/>
      <c r="E23" s="16">
        <v>50.6</v>
      </c>
      <c r="F23" s="13"/>
      <c r="G23" s="13"/>
      <c r="H23" s="13"/>
      <c r="I23" s="13"/>
      <c r="J23" s="19"/>
      <c r="K23" s="14">
        <v>1430</v>
      </c>
      <c r="L23" s="14">
        <v>1046</v>
      </c>
      <c r="M23" s="18">
        <v>678</v>
      </c>
      <c r="N23" s="17"/>
      <c r="O23" s="17"/>
      <c r="P23" s="17"/>
      <c r="Q23" s="17"/>
    </row>
    <row r="24" spans="1:17" ht="16.5" hidden="1" customHeight="1" x14ac:dyDescent="0.3">
      <c r="A24" s="12">
        <f t="shared" si="1"/>
        <v>1977</v>
      </c>
      <c r="B24" s="13"/>
      <c r="C24" s="14">
        <v>4897</v>
      </c>
      <c r="D24" s="15"/>
      <c r="E24" s="16">
        <v>56.1</v>
      </c>
      <c r="F24" s="13"/>
      <c r="G24" s="13"/>
      <c r="H24" s="13"/>
      <c r="I24" s="13"/>
      <c r="J24" s="19"/>
      <c r="K24" s="14">
        <v>1692</v>
      </c>
      <c r="L24" s="14">
        <v>1249</v>
      </c>
      <c r="M24" s="18">
        <v>748</v>
      </c>
      <c r="N24" s="17"/>
      <c r="O24" s="17"/>
      <c r="P24" s="17"/>
      <c r="Q24" s="17"/>
    </row>
    <row r="25" spans="1:17" ht="16.5" hidden="1" customHeight="1" x14ac:dyDescent="0.3">
      <c r="A25" s="12">
        <f t="shared" si="1"/>
        <v>1978</v>
      </c>
      <c r="B25" s="13"/>
      <c r="C25" s="14">
        <v>5060</v>
      </c>
      <c r="D25" s="15"/>
      <c r="E25" s="16">
        <v>55.3</v>
      </c>
      <c r="F25" s="13"/>
      <c r="G25" s="13"/>
      <c r="H25" s="13"/>
      <c r="I25" s="13"/>
      <c r="J25" s="19"/>
      <c r="K25" s="14">
        <v>1982</v>
      </c>
      <c r="L25" s="14">
        <v>1495</v>
      </c>
      <c r="M25" s="18">
        <v>857</v>
      </c>
      <c r="N25" s="17"/>
      <c r="O25" s="17"/>
      <c r="P25" s="17"/>
      <c r="Q25" s="17"/>
    </row>
    <row r="26" spans="1:17" ht="16.5" hidden="1" customHeight="1" x14ac:dyDescent="0.3">
      <c r="A26" s="12">
        <f t="shared" si="1"/>
        <v>1979</v>
      </c>
      <c r="B26" s="13"/>
      <c r="C26" s="14">
        <v>5600</v>
      </c>
      <c r="D26" s="15"/>
      <c r="E26" s="16">
        <v>56.9</v>
      </c>
      <c r="F26" s="13"/>
      <c r="G26" s="13"/>
      <c r="H26" s="13"/>
      <c r="I26" s="13"/>
      <c r="J26" s="19"/>
      <c r="K26" s="14">
        <v>2105</v>
      </c>
      <c r="L26" s="14">
        <v>1522</v>
      </c>
      <c r="M26" s="18">
        <v>938</v>
      </c>
      <c r="N26" s="17"/>
      <c r="O26" s="17"/>
      <c r="P26" s="17"/>
      <c r="Q26" s="17"/>
    </row>
    <row r="27" spans="1:17" ht="16.5" hidden="1" customHeight="1" x14ac:dyDescent="0.3">
      <c r="A27" s="12">
        <f>A26+1</f>
        <v>1980</v>
      </c>
      <c r="B27" s="13"/>
      <c r="C27" s="14">
        <v>6919</v>
      </c>
      <c r="D27" s="15"/>
      <c r="E27" s="16">
        <v>68</v>
      </c>
      <c r="F27" s="13"/>
      <c r="G27" s="13"/>
      <c r="H27" s="13"/>
      <c r="I27" s="13"/>
      <c r="J27" s="19"/>
      <c r="K27" s="14">
        <v>3302</v>
      </c>
      <c r="L27" s="14">
        <v>2148</v>
      </c>
      <c r="M27" s="18">
        <v>1238</v>
      </c>
      <c r="N27" s="17"/>
      <c r="O27" s="17"/>
      <c r="P27" s="17"/>
      <c r="Q27" s="17"/>
    </row>
    <row r="28" spans="1:17" ht="16.5" hidden="1" customHeight="1" x14ac:dyDescent="0.3">
      <c r="A28" s="12">
        <f t="shared" si="1"/>
        <v>1981</v>
      </c>
      <c r="B28" s="13"/>
      <c r="C28" s="14">
        <v>7081</v>
      </c>
      <c r="D28" s="15"/>
      <c r="E28" s="16">
        <v>72</v>
      </c>
      <c r="F28" s="13"/>
      <c r="G28" s="13"/>
      <c r="H28" s="13"/>
      <c r="I28" s="13"/>
      <c r="J28" s="19"/>
      <c r="K28" s="14">
        <v>3650</v>
      </c>
      <c r="L28" s="14">
        <v>1944</v>
      </c>
      <c r="M28" s="18">
        <v>1252</v>
      </c>
      <c r="N28" s="17"/>
      <c r="O28" s="17"/>
      <c r="P28" s="17"/>
      <c r="Q28" s="17"/>
    </row>
    <row r="29" spans="1:17" ht="16.5" hidden="1" customHeight="1" x14ac:dyDescent="0.3">
      <c r="A29" s="12">
        <f t="shared" si="1"/>
        <v>1982</v>
      </c>
      <c r="B29" s="13"/>
      <c r="C29" s="14">
        <v>7370</v>
      </c>
      <c r="D29" s="15"/>
      <c r="E29" s="16">
        <v>74.900000000000006</v>
      </c>
      <c r="F29" s="13"/>
      <c r="G29" s="13"/>
      <c r="H29" s="13"/>
      <c r="I29" s="13"/>
      <c r="J29" s="19"/>
      <c r="K29" s="14">
        <v>3186</v>
      </c>
      <c r="L29" s="14">
        <v>2139</v>
      </c>
      <c r="M29" s="18">
        <v>1230</v>
      </c>
      <c r="N29" s="17"/>
      <c r="O29" s="17"/>
      <c r="P29" s="17"/>
      <c r="Q29" s="17"/>
    </row>
    <row r="30" spans="1:17" ht="16.5" hidden="1" customHeight="1" x14ac:dyDescent="0.3">
      <c r="A30" s="12">
        <f t="shared" si="1"/>
        <v>1983</v>
      </c>
      <c r="B30" s="13"/>
      <c r="C30" s="14">
        <v>8120</v>
      </c>
      <c r="D30" s="15"/>
      <c r="E30" s="16">
        <v>81.5</v>
      </c>
      <c r="F30" s="13"/>
      <c r="G30" s="13"/>
      <c r="H30" s="13"/>
      <c r="I30" s="13"/>
      <c r="J30" s="19"/>
      <c r="K30" s="14">
        <v>3381</v>
      </c>
      <c r="L30" s="14">
        <v>2302</v>
      </c>
      <c r="M30" s="18">
        <v>1331</v>
      </c>
      <c r="N30" s="17"/>
      <c r="O30" s="17"/>
      <c r="P30" s="17"/>
      <c r="Q30" s="17"/>
    </row>
    <row r="31" spans="1:17" ht="16.5" hidden="1" customHeight="1" x14ac:dyDescent="0.3">
      <c r="A31" s="12">
        <f t="shared" si="1"/>
        <v>1984</v>
      </c>
      <c r="B31" s="13"/>
      <c r="C31" s="14">
        <v>9082</v>
      </c>
      <c r="D31" s="15"/>
      <c r="E31" s="16">
        <v>90.6</v>
      </c>
      <c r="F31" s="13"/>
      <c r="G31" s="13"/>
      <c r="H31" s="13"/>
      <c r="I31" s="13"/>
      <c r="J31" s="19"/>
      <c r="K31" s="14">
        <v>3636</v>
      </c>
      <c r="L31" s="14">
        <v>2598</v>
      </c>
      <c r="M31" s="18">
        <v>1442</v>
      </c>
      <c r="N31" s="17"/>
      <c r="O31" s="17"/>
      <c r="P31" s="17"/>
      <c r="Q31" s="17"/>
    </row>
    <row r="32" spans="1:17" ht="16.5" hidden="1" customHeight="1" x14ac:dyDescent="0.3">
      <c r="A32" s="12">
        <f>A31+1</f>
        <v>1985</v>
      </c>
      <c r="B32" s="13"/>
      <c r="C32" s="14">
        <v>10050</v>
      </c>
      <c r="D32" s="15"/>
      <c r="E32" s="16">
        <v>100</v>
      </c>
      <c r="F32" s="13"/>
      <c r="G32" s="13"/>
      <c r="H32" s="13"/>
      <c r="I32" s="13"/>
      <c r="J32" s="19"/>
      <c r="K32" s="14">
        <v>3813</v>
      </c>
      <c r="L32" s="14">
        <v>2716</v>
      </c>
      <c r="M32" s="18">
        <v>1673</v>
      </c>
      <c r="N32" s="17"/>
      <c r="O32" s="17"/>
      <c r="P32" s="17"/>
      <c r="Q32" s="17"/>
    </row>
    <row r="33" spans="1:17" ht="16.5" hidden="1" customHeight="1" x14ac:dyDescent="0.3">
      <c r="A33" s="12">
        <f t="shared" si="1"/>
        <v>1986</v>
      </c>
      <c r="B33" s="13"/>
      <c r="C33" s="14">
        <v>11190</v>
      </c>
      <c r="D33" s="15"/>
      <c r="E33" s="16">
        <v>1110</v>
      </c>
      <c r="F33" s="13"/>
      <c r="G33" s="13"/>
      <c r="H33" s="13"/>
      <c r="I33" s="13"/>
      <c r="J33" s="13"/>
      <c r="K33" s="14">
        <v>3245</v>
      </c>
      <c r="L33" s="14">
        <v>2340</v>
      </c>
      <c r="M33" s="18">
        <v>1614</v>
      </c>
      <c r="N33" s="17"/>
      <c r="O33" s="17"/>
      <c r="P33" s="17"/>
      <c r="Q33" s="17"/>
    </row>
    <row r="34" spans="1:17" ht="16.5" hidden="1" customHeight="1" x14ac:dyDescent="0.3">
      <c r="A34" s="12">
        <f t="shared" si="1"/>
        <v>1987</v>
      </c>
      <c r="B34" s="13"/>
      <c r="C34" s="14">
        <v>10800</v>
      </c>
      <c r="D34" s="15"/>
      <c r="E34" s="16">
        <v>97.1</v>
      </c>
      <c r="F34" s="13"/>
      <c r="G34" s="13"/>
      <c r="H34" s="13"/>
      <c r="I34" s="13"/>
      <c r="J34" s="13"/>
      <c r="K34" s="14">
        <v>3767</v>
      </c>
      <c r="L34" s="14">
        <v>2860</v>
      </c>
      <c r="M34" s="18">
        <v>1509</v>
      </c>
      <c r="N34" s="17"/>
      <c r="O34" s="17"/>
      <c r="P34" s="17"/>
      <c r="Q34" s="17"/>
    </row>
    <row r="35" spans="1:17" ht="16.5" hidden="1" customHeight="1" x14ac:dyDescent="0.3">
      <c r="A35" s="12">
        <f t="shared" si="1"/>
        <v>1988</v>
      </c>
      <c r="B35" s="13"/>
      <c r="C35" s="14">
        <v>11130</v>
      </c>
      <c r="D35" s="15"/>
      <c r="E35" s="15"/>
      <c r="F35" s="13"/>
      <c r="G35" s="13"/>
      <c r="H35" s="13"/>
      <c r="I35" s="13"/>
      <c r="J35" s="13"/>
      <c r="K35" s="14">
        <v>3766</v>
      </c>
      <c r="L35" s="14">
        <v>2542</v>
      </c>
      <c r="N35" s="17"/>
      <c r="O35" s="17"/>
      <c r="P35" s="17"/>
      <c r="Q35" s="17"/>
    </row>
    <row r="36" spans="1:17" ht="16.5" hidden="1" customHeight="1" x14ac:dyDescent="0.3">
      <c r="A36" s="12">
        <f t="shared" si="1"/>
        <v>1989</v>
      </c>
      <c r="B36" s="13"/>
      <c r="C36" s="14">
        <v>12520</v>
      </c>
      <c r="D36" s="15"/>
      <c r="E36" s="15"/>
      <c r="F36" s="13"/>
      <c r="G36" s="13"/>
      <c r="H36" s="13"/>
      <c r="I36" s="13"/>
      <c r="J36" s="20"/>
      <c r="K36" s="14">
        <v>2688</v>
      </c>
      <c r="L36" s="14">
        <v>2143</v>
      </c>
      <c r="M36" s="17"/>
      <c r="N36" s="17"/>
      <c r="O36" s="17"/>
      <c r="P36" s="17"/>
      <c r="Q36" s="17"/>
    </row>
    <row r="37" spans="1:17" ht="17.25" customHeight="1" x14ac:dyDescent="0.3">
      <c r="A37" s="12">
        <f>A36+1</f>
        <v>1990</v>
      </c>
      <c r="B37" s="13"/>
      <c r="C37" s="14">
        <v>14910</v>
      </c>
      <c r="D37" s="15"/>
      <c r="E37" s="15"/>
      <c r="F37" s="13"/>
      <c r="G37" s="13"/>
      <c r="H37" s="13"/>
      <c r="I37" s="13"/>
      <c r="J37" s="13"/>
      <c r="K37" s="14">
        <v>2862</v>
      </c>
      <c r="L37" s="14">
        <v>2511</v>
      </c>
      <c r="M37" s="17"/>
      <c r="N37" s="17"/>
      <c r="O37" s="17"/>
      <c r="P37" s="17"/>
      <c r="Q37" s="17"/>
    </row>
    <row r="38" spans="1:17" ht="15.75" customHeight="1" x14ac:dyDescent="0.3">
      <c r="A38" s="12">
        <v>1991</v>
      </c>
      <c r="B38" s="14">
        <v>13390</v>
      </c>
      <c r="C38" s="14">
        <v>18077</v>
      </c>
      <c r="D38" s="14"/>
      <c r="E38" s="14">
        <f>C38/B38</f>
        <v>1.3500373412994773</v>
      </c>
      <c r="F38" s="14">
        <v>2370</v>
      </c>
      <c r="G38" s="14">
        <v>12906</v>
      </c>
      <c r="H38" s="14">
        <v>1605</v>
      </c>
      <c r="I38" s="14">
        <v>3491</v>
      </c>
      <c r="J38" s="14">
        <v>17140</v>
      </c>
      <c r="K38" s="14">
        <v>5332</v>
      </c>
      <c r="L38" s="14">
        <v>1864</v>
      </c>
      <c r="M38" s="14">
        <v>4405</v>
      </c>
      <c r="N38" s="21">
        <f t="shared" ref="N38:N60" si="2">F38+G38+H38</f>
        <v>16881</v>
      </c>
      <c r="O38" s="14">
        <v>16881</v>
      </c>
      <c r="P38" s="14">
        <v>23409</v>
      </c>
      <c r="Q38" s="14">
        <v>23409</v>
      </c>
    </row>
    <row r="39" spans="1:17" ht="15.75" customHeight="1" x14ac:dyDescent="0.3">
      <c r="A39" s="12">
        <v>1992</v>
      </c>
      <c r="B39" s="14">
        <v>12679</v>
      </c>
      <c r="C39" s="14">
        <v>20696</v>
      </c>
      <c r="D39" s="15">
        <f t="shared" ref="D39:D44" si="3">(B39/B38-1)*100</f>
        <v>-5.3099327856609424</v>
      </c>
      <c r="E39" s="14">
        <f t="shared" ref="E39:E59" si="4">C39/B39</f>
        <v>1.6323053868601625</v>
      </c>
      <c r="F39" s="14">
        <v>2357</v>
      </c>
      <c r="G39" s="14">
        <v>12217</v>
      </c>
      <c r="H39" s="14">
        <v>1210</v>
      </c>
      <c r="I39" s="14">
        <v>3105</v>
      </c>
      <c r="J39" s="14">
        <v>19718</v>
      </c>
      <c r="K39" s="14">
        <v>5167</v>
      </c>
      <c r="L39" s="14">
        <v>1567</v>
      </c>
      <c r="M39" s="14">
        <v>4578</v>
      </c>
      <c r="N39" s="21">
        <f t="shared" si="2"/>
        <v>15784</v>
      </c>
      <c r="O39" s="14">
        <v>15784</v>
      </c>
      <c r="P39" s="14">
        <v>25863</v>
      </c>
      <c r="Q39" s="14">
        <v>25863</v>
      </c>
    </row>
    <row r="40" spans="1:17" ht="15" customHeight="1" x14ac:dyDescent="0.3">
      <c r="A40" s="12">
        <v>1993</v>
      </c>
      <c r="B40" s="14">
        <v>11991</v>
      </c>
      <c r="C40" s="14">
        <v>23162</v>
      </c>
      <c r="D40" s="15">
        <f t="shared" si="3"/>
        <v>-5.4262954491679167</v>
      </c>
      <c r="E40" s="14">
        <f>C40/B40</f>
        <v>1.9316153782003169</v>
      </c>
      <c r="F40" s="14">
        <v>1744</v>
      </c>
      <c r="G40" s="14">
        <v>13353</v>
      </c>
      <c r="H40" s="14">
        <v>1479</v>
      </c>
      <c r="I40" s="14">
        <v>4585</v>
      </c>
      <c r="J40" s="14">
        <v>26225</v>
      </c>
      <c r="K40" s="14">
        <v>8780</v>
      </c>
      <c r="L40" s="14">
        <v>2512</v>
      </c>
      <c r="M40" s="14">
        <v>3205</v>
      </c>
      <c r="N40" s="21">
        <f t="shared" si="2"/>
        <v>16576</v>
      </c>
      <c r="O40" s="14">
        <v>16576</v>
      </c>
      <c r="P40" s="14">
        <v>31942</v>
      </c>
      <c r="Q40" s="14">
        <v>31942</v>
      </c>
    </row>
    <row r="41" spans="1:17" ht="15" customHeight="1" x14ac:dyDescent="0.3">
      <c r="A41" s="12">
        <v>1994</v>
      </c>
      <c r="B41" s="14">
        <v>10558</v>
      </c>
      <c r="C41" s="14">
        <v>31959</v>
      </c>
      <c r="D41" s="15">
        <f t="shared" si="3"/>
        <v>-11.950629638895837</v>
      </c>
      <c r="E41" s="14">
        <f>C41/B41</f>
        <v>3.0269937488160639</v>
      </c>
      <c r="F41" s="14">
        <v>1136</v>
      </c>
      <c r="G41" s="14">
        <v>12192</v>
      </c>
      <c r="H41" s="14">
        <v>981</v>
      </c>
      <c r="I41" s="14">
        <v>3751</v>
      </c>
      <c r="J41" s="14">
        <v>34545</v>
      </c>
      <c r="K41" s="14">
        <v>7898</v>
      </c>
      <c r="L41" s="14">
        <v>2052</v>
      </c>
      <c r="M41" s="14">
        <v>3260</v>
      </c>
      <c r="N41" s="21">
        <f t="shared" si="2"/>
        <v>14309</v>
      </c>
      <c r="O41" s="14">
        <v>14309</v>
      </c>
      <c r="P41" s="14">
        <v>39857</v>
      </c>
      <c r="Q41" s="14">
        <v>39857</v>
      </c>
    </row>
    <row r="42" spans="1:17" ht="15" customHeight="1" x14ac:dyDescent="0.3">
      <c r="A42" s="12">
        <v>1995</v>
      </c>
      <c r="B42" s="14">
        <v>11603</v>
      </c>
      <c r="C42" s="14">
        <v>40729</v>
      </c>
      <c r="D42" s="15">
        <f t="shared" si="3"/>
        <v>9.8977078992233292</v>
      </c>
      <c r="E42" s="14">
        <f t="shared" si="4"/>
        <v>3.5102128759803497</v>
      </c>
      <c r="F42" s="14">
        <v>2539</v>
      </c>
      <c r="G42" s="14">
        <v>14083</v>
      </c>
      <c r="H42" s="14">
        <v>1326</v>
      </c>
      <c r="I42" s="14">
        <v>6345</v>
      </c>
      <c r="J42" s="14">
        <v>38078</v>
      </c>
      <c r="K42" s="14">
        <v>11695</v>
      </c>
      <c r="L42" s="14">
        <v>3720</v>
      </c>
      <c r="M42" s="14">
        <v>10626</v>
      </c>
      <c r="N42" s="21">
        <f t="shared" si="2"/>
        <v>17948</v>
      </c>
      <c r="O42" s="14">
        <v>17948</v>
      </c>
      <c r="P42" s="14">
        <v>52424</v>
      </c>
      <c r="Q42" s="14">
        <v>52424</v>
      </c>
    </row>
    <row r="43" spans="1:17" ht="15" customHeight="1" x14ac:dyDescent="0.3">
      <c r="A43" s="12">
        <v>1996</v>
      </c>
      <c r="B43" s="14">
        <v>12083</v>
      </c>
      <c r="C43" s="14">
        <v>46647</v>
      </c>
      <c r="D43" s="15">
        <f t="shared" si="3"/>
        <v>4.1368611565974378</v>
      </c>
      <c r="E43" s="14">
        <f t="shared" si="4"/>
        <v>3.8605478771828188</v>
      </c>
      <c r="F43" s="14">
        <v>2837</v>
      </c>
      <c r="G43" s="14">
        <v>15970</v>
      </c>
      <c r="H43" s="14">
        <v>1688</v>
      </c>
      <c r="I43" s="14">
        <v>8412</v>
      </c>
      <c r="J43" s="14">
        <v>41719</v>
      </c>
      <c r="K43" s="14">
        <v>13479</v>
      </c>
      <c r="L43" s="14">
        <v>5284</v>
      </c>
      <c r="M43" s="14">
        <v>13122</v>
      </c>
      <c r="N43" s="21">
        <f t="shared" si="2"/>
        <v>20495</v>
      </c>
      <c r="O43" s="14">
        <v>20495</v>
      </c>
      <c r="P43" s="14">
        <v>60126</v>
      </c>
      <c r="Q43" s="14">
        <v>60126</v>
      </c>
    </row>
    <row r="44" spans="1:17" ht="15" x14ac:dyDescent="0.3">
      <c r="A44" s="12">
        <v>1997</v>
      </c>
      <c r="B44" s="14">
        <v>12410</v>
      </c>
      <c r="C44" s="14">
        <v>54005</v>
      </c>
      <c r="D44" s="15">
        <f t="shared" si="3"/>
        <v>2.7062815525945583</v>
      </c>
      <c r="E44" s="14">
        <f t="shared" si="4"/>
        <v>4.3517324738114427</v>
      </c>
      <c r="F44" s="14">
        <v>3054</v>
      </c>
      <c r="G44" s="14">
        <v>16446</v>
      </c>
      <c r="H44" s="14">
        <v>1929</v>
      </c>
      <c r="I44" s="14">
        <v>9019</v>
      </c>
      <c r="J44" s="14">
        <v>49393</v>
      </c>
      <c r="K44" s="14">
        <v>14280</v>
      </c>
      <c r="L44" s="14">
        <v>5645</v>
      </c>
      <c r="M44" s="14">
        <v>13247</v>
      </c>
      <c r="N44" s="21">
        <f t="shared" si="2"/>
        <v>21429</v>
      </c>
      <c r="O44" s="14">
        <v>21429</v>
      </c>
      <c r="P44" s="14">
        <v>68285</v>
      </c>
      <c r="Q44" s="14">
        <v>68285</v>
      </c>
    </row>
    <row r="45" spans="1:17" ht="15" x14ac:dyDescent="0.3">
      <c r="A45" s="12">
        <v>1998</v>
      </c>
      <c r="B45" s="14">
        <v>12681</v>
      </c>
      <c r="C45" s="14">
        <v>62997</v>
      </c>
      <c r="D45" s="15">
        <v>2.1974936915206467</v>
      </c>
      <c r="E45" s="14">
        <f t="shared" si="4"/>
        <v>4.9678258812396496</v>
      </c>
      <c r="F45" s="14">
        <v>2955</v>
      </c>
      <c r="G45" s="14">
        <v>16962</v>
      </c>
      <c r="H45" s="14">
        <v>2378</v>
      </c>
      <c r="I45" s="14">
        <v>9614</v>
      </c>
      <c r="J45" s="14">
        <v>57148</v>
      </c>
      <c r="K45" s="14">
        <v>16770</v>
      </c>
      <c r="L45" s="14">
        <v>6237</v>
      </c>
      <c r="M45" s="14">
        <v>16382</v>
      </c>
      <c r="N45" s="21">
        <f t="shared" si="2"/>
        <v>22295</v>
      </c>
      <c r="O45" s="14">
        <v>22295</v>
      </c>
      <c r="P45" s="21">
        <f t="shared" ref="P45:P61" si="5">J45+M45+L45</f>
        <v>79767</v>
      </c>
      <c r="Q45" s="14">
        <v>79767</v>
      </c>
    </row>
    <row r="46" spans="1:17" ht="15" x14ac:dyDescent="0.3">
      <c r="A46" s="12">
        <v>1999</v>
      </c>
      <c r="B46" s="14">
        <v>13025</v>
      </c>
      <c r="C46" s="14">
        <v>69254</v>
      </c>
      <c r="D46" s="15">
        <v>2.692864536774997</v>
      </c>
      <c r="E46" s="14">
        <f t="shared" si="4"/>
        <v>5.3170057581573893</v>
      </c>
      <c r="F46" s="14">
        <v>3663</v>
      </c>
      <c r="G46" s="14">
        <v>13389</v>
      </c>
      <c r="H46" s="14">
        <v>2770</v>
      </c>
      <c r="I46" s="14">
        <v>11797</v>
      </c>
      <c r="J46" s="14">
        <v>62157</v>
      </c>
      <c r="K46" s="14">
        <v>20568</v>
      </c>
      <c r="L46" s="14">
        <v>8483</v>
      </c>
      <c r="M46" s="14">
        <v>19182</v>
      </c>
      <c r="N46" s="21">
        <f t="shared" si="2"/>
        <v>19822</v>
      </c>
      <c r="O46" s="21">
        <f t="shared" ref="O46:O60" si="6">N46</f>
        <v>19822</v>
      </c>
      <c r="P46" s="21">
        <f t="shared" si="5"/>
        <v>89822</v>
      </c>
      <c r="Q46" s="14">
        <v>89822</v>
      </c>
    </row>
    <row r="47" spans="1:17" ht="15" x14ac:dyDescent="0.3">
      <c r="A47" s="12">
        <v>2000</v>
      </c>
      <c r="B47" s="14">
        <v>13138</v>
      </c>
      <c r="C47" s="14">
        <v>77580</v>
      </c>
      <c r="D47" s="15">
        <v>0.88021886920406356</v>
      </c>
      <c r="E47" s="14">
        <f t="shared" si="4"/>
        <v>5.9050083726594611</v>
      </c>
      <c r="F47" s="14">
        <v>4335</v>
      </c>
      <c r="G47" s="14">
        <v>21107</v>
      </c>
      <c r="H47" s="14">
        <v>2945</v>
      </c>
      <c r="I47" s="14">
        <v>15249</v>
      </c>
      <c r="J47" s="14">
        <v>72446</v>
      </c>
      <c r="K47" s="14">
        <v>25923</v>
      </c>
      <c r="L47" s="14">
        <v>9849</v>
      </c>
      <c r="M47" s="14">
        <v>21208</v>
      </c>
      <c r="N47" s="21">
        <f t="shared" si="2"/>
        <v>28387</v>
      </c>
      <c r="O47" s="21">
        <f t="shared" si="6"/>
        <v>28387</v>
      </c>
      <c r="P47" s="21">
        <f t="shared" si="5"/>
        <v>103503</v>
      </c>
      <c r="Q47" s="14">
        <v>103503</v>
      </c>
    </row>
    <row r="48" spans="1:17" ht="15" x14ac:dyDescent="0.3">
      <c r="A48" s="12">
        <v>2001</v>
      </c>
      <c r="B48" s="14">
        <v>13000.8</v>
      </c>
      <c r="C48" s="14">
        <v>85700</v>
      </c>
      <c r="D48" s="15">
        <v>-1.0417431935589305</v>
      </c>
      <c r="E48" s="14">
        <f t="shared" si="4"/>
        <v>6.5919020367977357</v>
      </c>
      <c r="F48" s="14">
        <v>4280.8</v>
      </c>
      <c r="G48" s="14">
        <v>20770.8</v>
      </c>
      <c r="H48" s="14">
        <v>2880.8</v>
      </c>
      <c r="I48" s="14">
        <v>14931.5</v>
      </c>
      <c r="J48" s="14">
        <v>83921</v>
      </c>
      <c r="K48" s="14">
        <v>30973.200000000001</v>
      </c>
      <c r="L48" s="14">
        <v>10593.9</v>
      </c>
      <c r="M48" s="14">
        <v>22157.7</v>
      </c>
      <c r="N48" s="21">
        <f t="shared" si="2"/>
        <v>27932.399999999998</v>
      </c>
      <c r="O48" s="21">
        <f t="shared" si="6"/>
        <v>27932.399999999998</v>
      </c>
      <c r="P48" s="21">
        <f t="shared" si="5"/>
        <v>116672.59999999999</v>
      </c>
      <c r="Q48" s="14">
        <v>116673.2</v>
      </c>
    </row>
    <row r="49" spans="1:17" ht="15" x14ac:dyDescent="0.3">
      <c r="A49" s="12">
        <v>2002</v>
      </c>
      <c r="B49" s="14">
        <v>12968</v>
      </c>
      <c r="C49" s="14">
        <v>94028</v>
      </c>
      <c r="D49" s="15">
        <v>-0.3</v>
      </c>
      <c r="E49" s="14">
        <f t="shared" si="4"/>
        <v>7.2507711289327572</v>
      </c>
      <c r="F49" s="14">
        <v>4390</v>
      </c>
      <c r="G49" s="14">
        <v>20514</v>
      </c>
      <c r="H49" s="14">
        <v>2821</v>
      </c>
      <c r="I49" s="14">
        <v>14757</v>
      </c>
      <c r="J49" s="14">
        <v>92906</v>
      </c>
      <c r="K49" s="14">
        <v>33851</v>
      </c>
      <c r="L49" s="14">
        <v>11403</v>
      </c>
      <c r="M49" s="14">
        <v>23570</v>
      </c>
      <c r="N49" s="21">
        <f t="shared" si="2"/>
        <v>27725</v>
      </c>
      <c r="O49" s="21">
        <f t="shared" si="6"/>
        <v>27725</v>
      </c>
      <c r="P49" s="21">
        <f t="shared" si="5"/>
        <v>127879</v>
      </c>
      <c r="Q49" s="14">
        <v>127879</v>
      </c>
    </row>
    <row r="50" spans="1:17" ht="15" x14ac:dyDescent="0.3">
      <c r="A50" s="12">
        <v>2003</v>
      </c>
      <c r="B50" s="14">
        <v>13015</v>
      </c>
      <c r="C50" s="14">
        <v>119758</v>
      </c>
      <c r="D50" s="15">
        <v>0.4</v>
      </c>
      <c r="E50" s="14">
        <f t="shared" si="4"/>
        <v>9.2015366884364198</v>
      </c>
      <c r="F50" s="14">
        <v>4526</v>
      </c>
      <c r="G50" s="14">
        <v>20691</v>
      </c>
      <c r="H50" s="14">
        <v>3023</v>
      </c>
      <c r="I50" s="14">
        <v>15225</v>
      </c>
      <c r="J50" s="14">
        <v>121371</v>
      </c>
      <c r="K50" s="14">
        <v>57317</v>
      </c>
      <c r="L50" s="14">
        <v>18946</v>
      </c>
      <c r="M50" s="14">
        <v>36758</v>
      </c>
      <c r="N50" s="21">
        <f t="shared" si="2"/>
        <v>28240</v>
      </c>
      <c r="O50" s="21">
        <f t="shared" si="6"/>
        <v>28240</v>
      </c>
      <c r="P50" s="21">
        <f t="shared" si="5"/>
        <v>177075</v>
      </c>
      <c r="Q50" s="14">
        <v>177075</v>
      </c>
    </row>
    <row r="51" spans="1:17" ht="15" x14ac:dyDescent="0.3">
      <c r="A51" s="12">
        <v>2004</v>
      </c>
      <c r="B51" s="14">
        <v>12557</v>
      </c>
      <c r="C51" s="14">
        <v>140387</v>
      </c>
      <c r="D51" s="15">
        <v>-3.5</v>
      </c>
      <c r="E51" s="14">
        <f t="shared" si="4"/>
        <v>11.179979294417457</v>
      </c>
      <c r="F51" s="14">
        <v>4381</v>
      </c>
      <c r="G51" s="14">
        <v>19921</v>
      </c>
      <c r="H51" s="14">
        <v>3318</v>
      </c>
      <c r="I51" s="14">
        <v>15063</v>
      </c>
      <c r="J51" s="14">
        <v>142230</v>
      </c>
      <c r="K51" s="14">
        <v>61784</v>
      </c>
      <c r="L51" s="14">
        <v>21555</v>
      </c>
      <c r="M51" s="14">
        <v>38386</v>
      </c>
      <c r="N51" s="21">
        <f t="shared" si="2"/>
        <v>27620</v>
      </c>
      <c r="O51" s="21">
        <f t="shared" si="6"/>
        <v>27620</v>
      </c>
      <c r="P51" s="21">
        <f t="shared" si="5"/>
        <v>202171</v>
      </c>
      <c r="Q51" s="14">
        <v>202171</v>
      </c>
    </row>
    <row r="52" spans="1:17" ht="15" x14ac:dyDescent="0.3">
      <c r="A52" s="12">
        <v>2005</v>
      </c>
      <c r="B52" s="14">
        <v>12783</v>
      </c>
      <c r="C52" s="14">
        <v>168035</v>
      </c>
      <c r="D52" s="15">
        <v>1.8</v>
      </c>
      <c r="E52" s="14">
        <f t="shared" si="4"/>
        <v>13.145192834232965</v>
      </c>
      <c r="F52" s="14">
        <v>4444</v>
      </c>
      <c r="G52" s="14">
        <v>21082</v>
      </c>
      <c r="H52" s="14">
        <v>3319</v>
      </c>
      <c r="I52" s="14">
        <v>16062</v>
      </c>
      <c r="J52" s="14">
        <v>170525</v>
      </c>
      <c r="K52" s="14">
        <v>72154</v>
      </c>
      <c r="L52" s="14">
        <v>23592</v>
      </c>
      <c r="M52" s="14">
        <v>46072</v>
      </c>
      <c r="N52" s="21">
        <f t="shared" si="2"/>
        <v>28845</v>
      </c>
      <c r="O52" s="21">
        <f t="shared" si="6"/>
        <v>28845</v>
      </c>
      <c r="P52" s="21">
        <f t="shared" si="5"/>
        <v>240189</v>
      </c>
      <c r="Q52" s="14">
        <v>240189</v>
      </c>
    </row>
    <row r="53" spans="1:17" ht="15" x14ac:dyDescent="0.3">
      <c r="A53" s="12">
        <v>2006</v>
      </c>
      <c r="B53" s="14">
        <v>13071</v>
      </c>
      <c r="C53" s="14">
        <v>197183</v>
      </c>
      <c r="D53" s="15">
        <v>2.3199999999999998</v>
      </c>
      <c r="E53" s="14">
        <f t="shared" si="4"/>
        <v>15.085532859000841</v>
      </c>
      <c r="F53" s="14">
        <v>4541</v>
      </c>
      <c r="G53" s="14">
        <v>21337</v>
      </c>
      <c r="H53" s="14">
        <v>3558</v>
      </c>
      <c r="I53" s="14">
        <v>16365</v>
      </c>
      <c r="J53" s="14">
        <v>199482</v>
      </c>
      <c r="K53" s="14">
        <v>88769</v>
      </c>
      <c r="L53" s="14">
        <v>28563</v>
      </c>
      <c r="M53" s="14">
        <v>57861</v>
      </c>
      <c r="N53" s="21">
        <f t="shared" si="2"/>
        <v>29436</v>
      </c>
      <c r="O53" s="21">
        <f t="shared" si="6"/>
        <v>29436</v>
      </c>
      <c r="P53" s="21">
        <f t="shared" si="5"/>
        <v>285906</v>
      </c>
      <c r="Q53" s="14">
        <v>285907</v>
      </c>
    </row>
    <row r="54" spans="1:17" ht="14.25" customHeight="1" x14ac:dyDescent="0.3">
      <c r="A54" s="12">
        <v>2007</v>
      </c>
      <c r="B54" s="14">
        <v>13508</v>
      </c>
      <c r="C54" s="14">
        <v>220110</v>
      </c>
      <c r="D54" s="15">
        <v>3.3</v>
      </c>
      <c r="E54" s="14">
        <f t="shared" si="4"/>
        <v>16.294788273615634</v>
      </c>
      <c r="F54" s="14">
        <v>4680</v>
      </c>
      <c r="G54" s="14">
        <v>21814</v>
      </c>
      <c r="H54" s="14">
        <v>3454</v>
      </c>
      <c r="I54" s="14">
        <v>16440</v>
      </c>
      <c r="J54" s="14">
        <v>209590</v>
      </c>
      <c r="K54" s="14">
        <v>85715</v>
      </c>
      <c r="L54" s="14">
        <v>29142</v>
      </c>
      <c r="M54" s="14">
        <v>67092</v>
      </c>
      <c r="N54" s="21">
        <f t="shared" si="2"/>
        <v>29948</v>
      </c>
      <c r="O54" s="21">
        <f t="shared" si="6"/>
        <v>29948</v>
      </c>
      <c r="P54" s="21">
        <f t="shared" si="5"/>
        <v>305824</v>
      </c>
      <c r="Q54" s="14">
        <v>305825</v>
      </c>
    </row>
    <row r="55" spans="1:17" ht="14.25" customHeight="1" x14ac:dyDescent="0.3">
      <c r="A55" s="12">
        <v>2008</v>
      </c>
      <c r="B55" s="14">
        <v>13622</v>
      </c>
      <c r="C55" s="14">
        <v>250590</v>
      </c>
      <c r="D55" s="15">
        <v>0.8</v>
      </c>
      <c r="E55" s="14">
        <f t="shared" si="4"/>
        <v>18.395977095874322</v>
      </c>
      <c r="F55" s="14">
        <v>4811</v>
      </c>
      <c r="G55" s="14">
        <v>22194</v>
      </c>
      <c r="H55" s="14">
        <v>3924</v>
      </c>
      <c r="I55" s="14">
        <v>17307</v>
      </c>
      <c r="J55" s="14">
        <v>257145</v>
      </c>
      <c r="K55" s="14">
        <v>110739</v>
      </c>
      <c r="L55" s="14">
        <v>31903</v>
      </c>
      <c r="M55" s="14">
        <v>72281</v>
      </c>
      <c r="N55" s="21">
        <f t="shared" si="2"/>
        <v>30929</v>
      </c>
      <c r="O55" s="21">
        <f t="shared" si="6"/>
        <v>30929</v>
      </c>
      <c r="P55" s="21">
        <f t="shared" si="5"/>
        <v>361329</v>
      </c>
      <c r="Q55" s="14">
        <v>361329</v>
      </c>
    </row>
    <row r="56" spans="1:17" ht="15" x14ac:dyDescent="0.3">
      <c r="A56" s="12">
        <v>2009</v>
      </c>
      <c r="B56" s="14">
        <v>14042</v>
      </c>
      <c r="C56" s="14">
        <v>267880</v>
      </c>
      <c r="D56" s="15">
        <v>3</v>
      </c>
      <c r="E56" s="14">
        <f t="shared" si="4"/>
        <v>19.077054550633815</v>
      </c>
      <c r="F56" s="14">
        <v>4982</v>
      </c>
      <c r="G56" s="14">
        <v>22581</v>
      </c>
      <c r="H56" s="14">
        <v>4797</v>
      </c>
      <c r="I56" s="14">
        <v>18318</v>
      </c>
      <c r="J56" s="14">
        <v>266197</v>
      </c>
      <c r="K56" s="14">
        <v>114048</v>
      </c>
      <c r="L56" s="14">
        <v>42084</v>
      </c>
      <c r="M56" s="14">
        <v>73647</v>
      </c>
      <c r="N56" s="21">
        <f t="shared" si="2"/>
        <v>32360</v>
      </c>
      <c r="O56" s="21">
        <f t="shared" si="6"/>
        <v>32360</v>
      </c>
      <c r="P56" s="21">
        <f t="shared" si="5"/>
        <v>381928</v>
      </c>
      <c r="Q56" s="14">
        <v>381928</v>
      </c>
    </row>
    <row r="57" spans="1:17" ht="15" x14ac:dyDescent="0.3">
      <c r="A57" s="12">
        <v>2010</v>
      </c>
      <c r="B57" s="14">
        <v>13270</v>
      </c>
      <c r="C57" s="14">
        <v>266952</v>
      </c>
      <c r="D57" s="15">
        <v>-5.5</v>
      </c>
      <c r="E57" s="14">
        <f t="shared" si="4"/>
        <v>20.116955538809343</v>
      </c>
      <c r="F57" s="14">
        <v>4657</v>
      </c>
      <c r="G57" s="14">
        <v>25687</v>
      </c>
      <c r="H57" s="14">
        <v>5043</v>
      </c>
      <c r="I57" s="14">
        <v>22117</v>
      </c>
      <c r="J57" s="14">
        <v>331020</v>
      </c>
      <c r="K57" s="14">
        <v>172849</v>
      </c>
      <c r="L57" s="14">
        <v>40956</v>
      </c>
      <c r="M57" s="14">
        <v>67825</v>
      </c>
      <c r="N57" s="21">
        <f t="shared" si="2"/>
        <v>35387</v>
      </c>
      <c r="O57" s="21">
        <f t="shared" si="6"/>
        <v>35387</v>
      </c>
      <c r="P57" s="21">
        <f t="shared" si="5"/>
        <v>439801</v>
      </c>
      <c r="Q57" s="14">
        <v>439801</v>
      </c>
    </row>
    <row r="58" spans="1:17" ht="15" x14ac:dyDescent="0.3">
      <c r="A58" s="12">
        <f>A57+1</f>
        <v>2011</v>
      </c>
      <c r="B58" s="14">
        <v>14003</v>
      </c>
      <c r="C58" s="14">
        <v>302854</v>
      </c>
      <c r="D58" s="15">
        <v>5.5</v>
      </c>
      <c r="E58" s="14">
        <f t="shared" si="4"/>
        <v>21.627794044133399</v>
      </c>
      <c r="F58" s="14">
        <v>5103</v>
      </c>
      <c r="G58" s="14">
        <v>24971</v>
      </c>
      <c r="H58" s="14">
        <v>6069</v>
      </c>
      <c r="I58" s="14">
        <v>22140</v>
      </c>
      <c r="J58" s="14">
        <v>344247</v>
      </c>
      <c r="K58" s="14">
        <v>178605</v>
      </c>
      <c r="L58" s="14">
        <v>52848</v>
      </c>
      <c r="M58" s="14">
        <v>84364</v>
      </c>
      <c r="N58" s="21">
        <f t="shared" si="2"/>
        <v>36143</v>
      </c>
      <c r="O58" s="21">
        <f t="shared" si="6"/>
        <v>36143</v>
      </c>
      <c r="P58" s="21">
        <f t="shared" si="5"/>
        <v>481459</v>
      </c>
      <c r="Q58" s="14">
        <v>481459</v>
      </c>
    </row>
    <row r="59" spans="1:17" ht="15" x14ac:dyDescent="0.3">
      <c r="A59" s="22">
        <v>2012</v>
      </c>
      <c r="B59" s="21">
        <v>14407</v>
      </c>
      <c r="C59" s="21">
        <v>328061</v>
      </c>
      <c r="D59" s="23">
        <v>2.9</v>
      </c>
      <c r="E59" s="14">
        <f t="shared" si="4"/>
        <v>22.770944679669604</v>
      </c>
      <c r="F59" s="21">
        <v>5417</v>
      </c>
      <c r="G59" s="21">
        <v>23677</v>
      </c>
      <c r="H59" s="21">
        <v>6196</v>
      </c>
      <c r="I59" s="21">
        <v>20883</v>
      </c>
      <c r="J59" s="21">
        <v>350070</v>
      </c>
      <c r="K59" s="21">
        <v>174400</v>
      </c>
      <c r="L59" s="21">
        <v>55466</v>
      </c>
      <c r="M59" s="21">
        <v>96925</v>
      </c>
      <c r="N59" s="21">
        <f t="shared" si="2"/>
        <v>35290</v>
      </c>
      <c r="O59" s="21">
        <f t="shared" si="6"/>
        <v>35290</v>
      </c>
      <c r="P59" s="21">
        <f>J59+M59+L59</f>
        <v>502461</v>
      </c>
      <c r="Q59" s="14">
        <v>502461</v>
      </c>
    </row>
    <row r="60" spans="1:17" ht="15" x14ac:dyDescent="0.3">
      <c r="A60" s="22">
        <v>2013</v>
      </c>
      <c r="B60" s="21">
        <v>15026</v>
      </c>
      <c r="C60" s="21">
        <v>364526</v>
      </c>
      <c r="D60" s="24">
        <v>4.2</v>
      </c>
      <c r="E60" s="14">
        <f>C60/B60</f>
        <v>24.259683215759349</v>
      </c>
      <c r="F60" s="21">
        <v>5747</v>
      </c>
      <c r="G60" s="21">
        <v>24320</v>
      </c>
      <c r="H60" s="21">
        <v>6505</v>
      </c>
      <c r="I60" s="21">
        <v>21553</v>
      </c>
      <c r="J60" s="21">
        <v>381296</v>
      </c>
      <c r="K60" s="21">
        <v>192970</v>
      </c>
      <c r="L60" s="21">
        <v>66544</v>
      </c>
      <c r="M60" s="21">
        <v>109586</v>
      </c>
      <c r="N60" s="21">
        <f t="shared" si="2"/>
        <v>36572</v>
      </c>
      <c r="O60" s="21">
        <f t="shared" si="6"/>
        <v>36572</v>
      </c>
      <c r="P60" s="21">
        <f t="shared" si="5"/>
        <v>557426</v>
      </c>
      <c r="Q60" s="21">
        <v>557781</v>
      </c>
    </row>
    <row r="61" spans="1:17" ht="15" x14ac:dyDescent="0.3">
      <c r="A61" s="22">
        <v>2014</v>
      </c>
      <c r="B61" s="21">
        <v>15439</v>
      </c>
      <c r="C61" s="21">
        <v>391635</v>
      </c>
      <c r="D61" s="23">
        <v>2.8</v>
      </c>
      <c r="E61" s="23">
        <f>C61/B61</f>
        <v>25.366604054666752</v>
      </c>
      <c r="F61" s="21">
        <v>5864</v>
      </c>
      <c r="G61" s="21">
        <v>24896</v>
      </c>
      <c r="H61" s="21">
        <v>6800</v>
      </c>
      <c r="I61" s="21">
        <v>22121</v>
      </c>
      <c r="J61" s="21">
        <v>404470</v>
      </c>
      <c r="K61" s="21">
        <v>206520</v>
      </c>
      <c r="L61" s="21">
        <v>72520</v>
      </c>
      <c r="M61" s="21">
        <v>121165</v>
      </c>
      <c r="N61" s="21">
        <f>F61+G61+H61</f>
        <v>37560</v>
      </c>
      <c r="O61" s="21">
        <f>N61</f>
        <v>37560</v>
      </c>
      <c r="P61" s="21">
        <f t="shared" si="5"/>
        <v>598155</v>
      </c>
      <c r="Q61" s="21">
        <v>595329</v>
      </c>
    </row>
    <row r="62" spans="1:17" ht="15" x14ac:dyDescent="0.3">
      <c r="A62" s="22">
        <v>2015</v>
      </c>
      <c r="B62" s="21">
        <v>15626</v>
      </c>
      <c r="C62" s="21">
        <v>423644</v>
      </c>
      <c r="D62" s="23">
        <v>1.2</v>
      </c>
      <c r="E62" s="23">
        <f>C62/B62</f>
        <v>27.111480865224625</v>
      </c>
      <c r="F62" s="21">
        <v>6078</v>
      </c>
      <c r="G62" s="21">
        <v>25103</v>
      </c>
      <c r="H62" s="21">
        <v>7048</v>
      </c>
      <c r="I62" s="21">
        <v>22603</v>
      </c>
      <c r="J62" s="21">
        <v>415754</v>
      </c>
      <c r="K62" s="21">
        <v>214128</v>
      </c>
      <c r="L62" s="21">
        <v>84760</v>
      </c>
      <c r="M62" s="21">
        <v>137258</v>
      </c>
      <c r="N62" s="21">
        <f>F62+G62+H62</f>
        <v>38229</v>
      </c>
      <c r="O62" s="21">
        <f>N62</f>
        <v>38229</v>
      </c>
      <c r="P62" s="21">
        <f>J62+M62+L62</f>
        <v>637772</v>
      </c>
      <c r="Q62" s="21">
        <f>P62</f>
        <v>637772</v>
      </c>
    </row>
    <row r="63" spans="1:17" ht="15" x14ac:dyDescent="0.3">
      <c r="A63" s="22">
        <v>2016</v>
      </c>
      <c r="B63" s="21">
        <v>15853</v>
      </c>
      <c r="C63" s="21">
        <v>481212</v>
      </c>
      <c r="D63" s="23">
        <v>1.5</v>
      </c>
      <c r="E63" s="23">
        <f t="shared" ref="E63:E65" si="7">C63/B63</f>
        <v>30.354633192455687</v>
      </c>
      <c r="F63" s="21">
        <v>6143</v>
      </c>
      <c r="G63" s="21">
        <v>25408</v>
      </c>
      <c r="H63" s="21">
        <v>7095</v>
      </c>
      <c r="I63" s="21">
        <v>22793</v>
      </c>
      <c r="J63" s="21">
        <v>488009</v>
      </c>
      <c r="K63" s="21">
        <v>253214</v>
      </c>
      <c r="L63" s="21">
        <v>99716</v>
      </c>
      <c r="M63" s="21">
        <v>146701</v>
      </c>
      <c r="N63" s="21">
        <f t="shared" ref="N63:N65" si="8">F63+G63+H63</f>
        <v>38646</v>
      </c>
      <c r="O63" s="21">
        <f t="shared" ref="O63:O65" si="9">N63</f>
        <v>38646</v>
      </c>
      <c r="P63" s="21">
        <f>J63+M63+L63</f>
        <v>734426</v>
      </c>
      <c r="Q63" s="21">
        <f t="shared" ref="Q63:Q65" si="10">P63</f>
        <v>734426</v>
      </c>
    </row>
    <row r="64" spans="1:17" ht="15" x14ac:dyDescent="0.3">
      <c r="A64" s="22">
        <v>2017</v>
      </c>
      <c r="B64" s="21">
        <v>16039</v>
      </c>
      <c r="C64" s="21">
        <v>551911</v>
      </c>
      <c r="D64" s="23">
        <v>1.2</v>
      </c>
      <c r="E64" s="23">
        <f t="shared" si="7"/>
        <v>34.41056175572043</v>
      </c>
      <c r="F64" s="21">
        <v>6198</v>
      </c>
      <c r="G64" s="21">
        <v>26092</v>
      </c>
      <c r="H64" s="21">
        <v>7009</v>
      </c>
      <c r="I64" s="21">
        <v>23260</v>
      </c>
      <c r="J64" s="21">
        <v>599785</v>
      </c>
      <c r="K64" s="21">
        <v>311769</v>
      </c>
      <c r="L64" s="21">
        <v>103970</v>
      </c>
      <c r="M64" s="21">
        <v>159925</v>
      </c>
      <c r="N64" s="21">
        <f t="shared" si="8"/>
        <v>39299</v>
      </c>
      <c r="O64" s="21">
        <f t="shared" si="9"/>
        <v>39299</v>
      </c>
      <c r="P64" s="21">
        <f>J64+M64+L64</f>
        <v>863680</v>
      </c>
      <c r="Q64" s="21">
        <f t="shared" si="10"/>
        <v>863680</v>
      </c>
    </row>
    <row r="65" spans="1:17" ht="15" x14ac:dyDescent="0.3">
      <c r="A65" s="22">
        <v>2018</v>
      </c>
      <c r="B65" s="21">
        <v>16277</v>
      </c>
      <c r="C65" s="21">
        <v>631829</v>
      </c>
      <c r="D65" s="23">
        <v>1.5</v>
      </c>
      <c r="E65" s="23">
        <f t="shared" si="7"/>
        <v>38.817288198070898</v>
      </c>
      <c r="F65" s="21">
        <v>6341</v>
      </c>
      <c r="G65" s="21">
        <v>26406</v>
      </c>
      <c r="H65" s="21">
        <v>7148</v>
      </c>
      <c r="I65" s="21">
        <v>23618</v>
      </c>
      <c r="J65" s="21">
        <v>710109</v>
      </c>
      <c r="K65" s="21">
        <v>369449</v>
      </c>
      <c r="L65" s="21">
        <v>107894</v>
      </c>
      <c r="M65" s="21">
        <v>183275</v>
      </c>
      <c r="N65" s="21">
        <f t="shared" si="8"/>
        <v>39895</v>
      </c>
      <c r="O65" s="21">
        <f t="shared" si="9"/>
        <v>39895</v>
      </c>
      <c r="P65" s="21">
        <f>J65+M65+L65</f>
        <v>1001278</v>
      </c>
      <c r="Q65" s="21">
        <f t="shared" si="10"/>
        <v>1001278</v>
      </c>
    </row>
    <row r="66" spans="1:17" ht="13.5" x14ac:dyDescent="0.25">
      <c r="A66" s="27" t="s">
        <v>58</v>
      </c>
      <c r="B66" s="7"/>
      <c r="C66" s="25"/>
      <c r="D66" s="25"/>
      <c r="E66" s="26"/>
      <c r="F66" s="7"/>
      <c r="G66" s="7"/>
    </row>
    <row r="67" spans="1:17" x14ac:dyDescent="0.2">
      <c r="B67" s="7"/>
      <c r="C67" s="7"/>
      <c r="D67" s="26"/>
      <c r="E67" s="26"/>
      <c r="F67" s="7"/>
      <c r="G67" s="28"/>
    </row>
    <row r="68" spans="1:17" x14ac:dyDescent="0.2">
      <c r="B68" s="7"/>
      <c r="C68" s="7"/>
      <c r="D68" s="26"/>
      <c r="E68" s="26"/>
      <c r="F68" s="7"/>
      <c r="G68" s="7"/>
    </row>
    <row r="69" spans="1:17" x14ac:dyDescent="0.2">
      <c r="B69" s="7"/>
      <c r="C69" s="7"/>
      <c r="D69" s="26"/>
      <c r="E69" s="26"/>
      <c r="F69" s="7"/>
      <c r="G69" s="7"/>
    </row>
    <row r="70" spans="1:17" ht="15.75" x14ac:dyDescent="0.25">
      <c r="B70" s="29"/>
      <c r="C70" s="7"/>
      <c r="D70" s="26"/>
      <c r="E70" s="26"/>
      <c r="F70" s="25"/>
      <c r="G70" s="7"/>
    </row>
    <row r="71" spans="1:17" x14ac:dyDescent="0.2">
      <c r="B71" s="7"/>
      <c r="C71" s="7"/>
      <c r="D71" s="26"/>
      <c r="E71" s="26"/>
      <c r="F71" s="7"/>
      <c r="G71" s="7"/>
    </row>
    <row r="72" spans="1:17" x14ac:dyDescent="0.2">
      <c r="B72" s="7"/>
      <c r="C72" s="7"/>
      <c r="D72" s="26"/>
      <c r="E72" s="26"/>
      <c r="F72" s="7"/>
      <c r="G72" s="7"/>
    </row>
    <row r="73" spans="1:17" ht="13.5" x14ac:dyDescent="0.25">
      <c r="B73" s="25"/>
      <c r="C73" s="7"/>
      <c r="D73" s="26"/>
      <c r="E73" s="26"/>
      <c r="F73" s="7"/>
      <c r="G73" s="7"/>
    </row>
  </sheetData>
  <mergeCells count="5">
    <mergeCell ref="B1:Q1"/>
    <mergeCell ref="A2:C2"/>
    <mergeCell ref="A3:H3"/>
    <mergeCell ref="A4:A6"/>
    <mergeCell ref="B4:L4"/>
  </mergeCells>
  <pageMargins left="0.78740157499999996" right="0.78740157499999996" top="0.984251969" bottom="0.984251969" header="0.5" footer="0.5"/>
  <pageSetup scale="2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38"/>
  <sheetViews>
    <sheetView tabSelected="1" view="pageBreakPreview" zoomScaleNormal="100" zoomScaleSheetLayoutView="100" workbookViewId="0">
      <pane xSplit="1" ySplit="6" topLeftCell="R16" activePane="bottomRight" state="frozen"/>
      <selection pane="topRight"/>
      <selection pane="bottomLeft"/>
      <selection pane="bottomRight" activeCell="U21" sqref="U21"/>
    </sheetView>
  </sheetViews>
  <sheetFormatPr defaultColWidth="11.42578125" defaultRowHeight="12.75" x14ac:dyDescent="0.2"/>
  <cols>
    <col min="1" max="1" width="24.85546875" customWidth="1"/>
    <col min="2" max="2" width="18.7109375" customWidth="1"/>
    <col min="3" max="3" width="21.85546875" bestFit="1" customWidth="1"/>
    <col min="4" max="4" width="16.85546875" style="30" bestFit="1" customWidth="1"/>
    <col min="5" max="5" width="15.5703125" style="30" bestFit="1" customWidth="1"/>
    <col min="6" max="6" width="19.28515625" customWidth="1"/>
    <col min="7" max="12" width="18.42578125" customWidth="1"/>
    <col min="13" max="16" width="18" customWidth="1"/>
    <col min="17" max="17" width="17.85546875" customWidth="1"/>
    <col min="18" max="18" width="19.42578125" customWidth="1"/>
    <col min="19" max="19" width="19.7109375" customWidth="1"/>
    <col min="20" max="20" width="20.5703125" customWidth="1"/>
    <col min="21" max="21" width="19.28515625" customWidth="1"/>
    <col min="22" max="22" width="17.7109375" customWidth="1"/>
    <col min="23" max="23" width="18.42578125" customWidth="1"/>
  </cols>
  <sheetData>
    <row r="1" spans="1:34" ht="33.75" customHeight="1" x14ac:dyDescent="0.2"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34" ht="14.25" x14ac:dyDescent="0.3">
      <c r="A2" s="56" t="s">
        <v>1</v>
      </c>
      <c r="B2" s="57"/>
      <c r="C2" s="57"/>
      <c r="D2" s="1"/>
      <c r="E2" s="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34" ht="14.25" x14ac:dyDescent="0.3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46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11.25" customHeight="1" x14ac:dyDescent="0.2">
      <c r="A4" s="60" t="s">
        <v>3</v>
      </c>
      <c r="B4" s="62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47"/>
      <c r="T4" s="47"/>
      <c r="U4" s="47"/>
      <c r="V4" s="47"/>
      <c r="W4" s="47"/>
    </row>
    <row r="5" spans="1:34" ht="15.75" customHeight="1" x14ac:dyDescent="0.3">
      <c r="A5" s="60"/>
      <c r="B5" s="9">
        <v>1</v>
      </c>
      <c r="C5" s="9">
        <f t="shared" ref="C5:F5" si="0">1+B5</f>
        <v>2</v>
      </c>
      <c r="D5" s="9">
        <f t="shared" si="0"/>
        <v>3</v>
      </c>
      <c r="E5" s="9">
        <f t="shared" si="0"/>
        <v>4</v>
      </c>
      <c r="F5" s="9">
        <f t="shared" si="0"/>
        <v>5</v>
      </c>
      <c r="G5" s="9">
        <f>1+F5</f>
        <v>6</v>
      </c>
      <c r="H5" s="9">
        <f t="shared" ref="H5:W5" si="1">1+G5</f>
        <v>7</v>
      </c>
      <c r="I5" s="9">
        <f t="shared" si="1"/>
        <v>8</v>
      </c>
      <c r="J5" s="9">
        <f t="shared" si="1"/>
        <v>9</v>
      </c>
      <c r="K5" s="9">
        <f t="shared" si="1"/>
        <v>10</v>
      </c>
      <c r="L5" s="9">
        <f t="shared" si="1"/>
        <v>11</v>
      </c>
      <c r="M5" s="9">
        <f t="shared" si="1"/>
        <v>12</v>
      </c>
      <c r="N5" s="9">
        <f t="shared" si="1"/>
        <v>13</v>
      </c>
      <c r="O5" s="9">
        <f t="shared" si="1"/>
        <v>14</v>
      </c>
      <c r="P5" s="9">
        <f t="shared" si="1"/>
        <v>15</v>
      </c>
      <c r="Q5" s="9">
        <f t="shared" si="1"/>
        <v>16</v>
      </c>
      <c r="R5" s="9">
        <f t="shared" si="1"/>
        <v>17</v>
      </c>
      <c r="S5" s="9">
        <f t="shared" si="1"/>
        <v>18</v>
      </c>
      <c r="T5" s="9">
        <f t="shared" si="1"/>
        <v>19</v>
      </c>
      <c r="U5" s="9">
        <f t="shared" si="1"/>
        <v>20</v>
      </c>
      <c r="V5" s="9">
        <f t="shared" si="1"/>
        <v>21</v>
      </c>
      <c r="W5" s="9">
        <f t="shared" si="1"/>
        <v>22</v>
      </c>
    </row>
    <row r="6" spans="1:34" ht="44.25" customHeight="1" x14ac:dyDescent="0.2">
      <c r="A6" s="61"/>
      <c r="B6" s="10" t="s">
        <v>5</v>
      </c>
      <c r="C6" s="10" t="s">
        <v>6</v>
      </c>
      <c r="D6" s="11" t="s">
        <v>7</v>
      </c>
      <c r="E6" s="11" t="s">
        <v>8</v>
      </c>
      <c r="F6" s="10" t="s">
        <v>9</v>
      </c>
      <c r="G6" s="10" t="s">
        <v>10</v>
      </c>
      <c r="H6" s="10" t="s">
        <v>40</v>
      </c>
      <c r="I6" s="10" t="s">
        <v>41</v>
      </c>
      <c r="J6" s="10" t="s">
        <v>42</v>
      </c>
      <c r="K6" s="10" t="s">
        <v>11</v>
      </c>
      <c r="L6" s="10" t="s">
        <v>12</v>
      </c>
      <c r="M6" s="10" t="s">
        <v>13</v>
      </c>
      <c r="N6" s="10" t="s">
        <v>40</v>
      </c>
      <c r="O6" s="10" t="s">
        <v>41</v>
      </c>
      <c r="P6" s="10" t="s">
        <v>42</v>
      </c>
      <c r="Q6" s="10" t="s">
        <v>14</v>
      </c>
      <c r="R6" s="10" t="s">
        <v>15</v>
      </c>
      <c r="S6" s="10" t="s">
        <v>16</v>
      </c>
      <c r="T6" s="10" t="s">
        <v>17</v>
      </c>
      <c r="U6" s="10" t="s">
        <v>18</v>
      </c>
      <c r="V6" s="10" t="s">
        <v>19</v>
      </c>
      <c r="W6" s="10" t="s">
        <v>20</v>
      </c>
    </row>
    <row r="7" spans="1:34" ht="15" x14ac:dyDescent="0.3">
      <c r="A7" s="12">
        <v>2000</v>
      </c>
      <c r="B7" s="14">
        <v>465834.79524348408</v>
      </c>
      <c r="C7" s="14">
        <v>133691.9306689206</v>
      </c>
      <c r="D7" s="49"/>
      <c r="E7" s="14">
        <f>C7/B7</f>
        <v>0.28699429933962328</v>
      </c>
      <c r="F7" s="14">
        <v>79088.678495304775</v>
      </c>
      <c r="G7" s="14">
        <v>493432.60064635059</v>
      </c>
      <c r="H7" s="14">
        <v>453293.12167030945</v>
      </c>
      <c r="I7" s="14">
        <v>25040.56706319327</v>
      </c>
      <c r="J7" s="14">
        <v>15098.911912847881</v>
      </c>
      <c r="K7" s="14">
        <v>32106.452025469251</v>
      </c>
      <c r="L7" s="14">
        <v>138792.93592364062</v>
      </c>
      <c r="M7" s="14">
        <v>139195.77444997276</v>
      </c>
      <c r="N7" s="14">
        <v>125994.87722417399</v>
      </c>
      <c r="O7" s="14">
        <v>9335.5438101089294</v>
      </c>
      <c r="P7" s="14">
        <v>3865.353415689844</v>
      </c>
      <c r="Q7" s="14">
        <v>26818.305794683387</v>
      </c>
      <c r="R7" s="14">
        <v>9822.4335972000008</v>
      </c>
      <c r="S7" s="14">
        <v>11492.028416431218</v>
      </c>
      <c r="T7" s="21">
        <v>604627.73116712458</v>
      </c>
      <c r="U7" s="21">
        <v>604627.7311671247</v>
      </c>
      <c r="V7" s="21">
        <v>160510.23646360397</v>
      </c>
      <c r="W7" s="14">
        <v>160510.23646360397</v>
      </c>
    </row>
    <row r="8" spans="1:34" ht="15" x14ac:dyDescent="0.3">
      <c r="A8" s="12">
        <v>2001</v>
      </c>
      <c r="B8" s="14">
        <v>464238.15625194443</v>
      </c>
      <c r="C8" s="14">
        <v>150884.94509902343</v>
      </c>
      <c r="D8" s="49">
        <f>(B8/B7-1)*100</f>
        <v>-0.34274790287083245</v>
      </c>
      <c r="E8" s="14">
        <f t="shared" ref="E8:E28" si="2">C8/B8</f>
        <v>0.32501625096308845</v>
      </c>
      <c r="F8" s="14">
        <v>69060.793314713301</v>
      </c>
      <c r="G8" s="14">
        <v>498141.83889688348</v>
      </c>
      <c r="H8" s="14">
        <v>452102.12805000599</v>
      </c>
      <c r="I8" s="14">
        <v>28437.138523385034</v>
      </c>
      <c r="J8" s="14">
        <v>17602.57232349243</v>
      </c>
      <c r="K8" s="14">
        <v>30065.917591461799</v>
      </c>
      <c r="L8" s="14">
        <v>133031.29355111459</v>
      </c>
      <c r="M8" s="14">
        <v>159138.76053439412</v>
      </c>
      <c r="N8" s="14">
        <v>143346.91863459186</v>
      </c>
      <c r="O8" s="14">
        <v>11106.660017296019</v>
      </c>
      <c r="P8" s="14">
        <v>4685.1818825062483</v>
      </c>
      <c r="Q8" s="14">
        <v>31365.052875000001</v>
      </c>
      <c r="R8" s="14">
        <v>10609.039014494401</v>
      </c>
      <c r="S8" s="14">
        <v>12502.198425134906</v>
      </c>
      <c r="T8" s="21">
        <v>597268.54980305862</v>
      </c>
      <c r="U8" s="21">
        <v>597269.44980305899</v>
      </c>
      <c r="V8" s="21">
        <v>182249.99797402343</v>
      </c>
      <c r="W8" s="14">
        <v>182249.99797402343</v>
      </c>
    </row>
    <row r="9" spans="1:34" ht="15" x14ac:dyDescent="0.3">
      <c r="A9" s="12">
        <v>2002</v>
      </c>
      <c r="B9" s="14">
        <v>469121.10668673832</v>
      </c>
      <c r="C9" s="14">
        <v>164056.09879288758</v>
      </c>
      <c r="D9" s="49">
        <f t="shared" ref="D9:D29" si="3">(B9/B8-1)*100</f>
        <v>1.0518201421047868</v>
      </c>
      <c r="E9" s="14">
        <f t="shared" si="2"/>
        <v>0.34970948110087524</v>
      </c>
      <c r="F9" s="14">
        <v>55336.532837102801</v>
      </c>
      <c r="G9" s="14">
        <v>506045.47229398129</v>
      </c>
      <c r="H9" s="14">
        <v>451662.447924915</v>
      </c>
      <c r="I9" s="14">
        <v>33039.435498903382</v>
      </c>
      <c r="J9" s="14">
        <v>21343.58887016289</v>
      </c>
      <c r="K9" s="14">
        <v>30048.546997348505</v>
      </c>
      <c r="L9" s="14">
        <v>122309.74544169451</v>
      </c>
      <c r="M9" s="14">
        <v>172887.3783498015</v>
      </c>
      <c r="N9" s="14">
        <v>153972.41773687699</v>
      </c>
      <c r="O9" s="14">
        <v>13165.677229420109</v>
      </c>
      <c r="P9" s="14">
        <v>5749.2833835043921</v>
      </c>
      <c r="Q9" s="14">
        <v>33851.187409000006</v>
      </c>
      <c r="R9" s="14">
        <v>11405.687523262592</v>
      </c>
      <c r="S9" s="14">
        <v>13614.220328823489</v>
      </c>
      <c r="T9" s="21">
        <v>591430.55212843255</v>
      </c>
      <c r="U9" s="21">
        <v>591430.85212843283</v>
      </c>
      <c r="V9" s="21">
        <v>197907.28620188759</v>
      </c>
      <c r="W9" s="14">
        <v>197907.28620188759</v>
      </c>
    </row>
    <row r="10" spans="1:34" ht="15" x14ac:dyDescent="0.3">
      <c r="A10" s="12">
        <v>2003</v>
      </c>
      <c r="B10" s="14">
        <v>485450.17913375428</v>
      </c>
      <c r="C10" s="14">
        <v>195267.37893713496</v>
      </c>
      <c r="D10" s="49">
        <f t="shared" si="3"/>
        <v>3.4807797420037812</v>
      </c>
      <c r="E10" s="14">
        <f t="shared" si="2"/>
        <v>0.40223979170339058</v>
      </c>
      <c r="F10" s="14">
        <v>61925.427504327701</v>
      </c>
      <c r="G10" s="14">
        <v>515380.2311923473</v>
      </c>
      <c r="H10" s="14">
        <v>459845.47433137399</v>
      </c>
      <c r="I10" s="14">
        <v>33564.526577478799</v>
      </c>
      <c r="J10" s="14">
        <v>21970.230283494522</v>
      </c>
      <c r="K10" s="14">
        <v>42057.632979842951</v>
      </c>
      <c r="L10" s="14">
        <v>133913.31254276383</v>
      </c>
      <c r="M10" s="14">
        <v>209232.33092274447</v>
      </c>
      <c r="N10" s="14">
        <v>186653.46597207786</v>
      </c>
      <c r="O10" s="14">
        <v>16231.650953182854</v>
      </c>
      <c r="P10" s="14">
        <v>6347.2139974837391</v>
      </c>
      <c r="Q10" s="14">
        <v>57323.678699340002</v>
      </c>
      <c r="R10" s="14">
        <v>19003.735238115623</v>
      </c>
      <c r="S10" s="14">
        <v>24354.991475614865</v>
      </c>
      <c r="T10" s="21">
        <v>619363.29167651793</v>
      </c>
      <c r="U10" s="21">
        <v>619363.49167651811</v>
      </c>
      <c r="V10" s="21">
        <v>252591.05763647496</v>
      </c>
      <c r="W10" s="14">
        <v>252591.05763647496</v>
      </c>
    </row>
    <row r="11" spans="1:34" ht="15" x14ac:dyDescent="0.3">
      <c r="A11" s="12">
        <v>2004</v>
      </c>
      <c r="B11" s="14">
        <v>479052.64112932788</v>
      </c>
      <c r="C11" s="14">
        <v>239564.07656548987</v>
      </c>
      <c r="D11" s="49">
        <f t="shared" si="3"/>
        <v>-1.3178567604696934</v>
      </c>
      <c r="E11" s="14">
        <f t="shared" si="2"/>
        <v>0.50007881388721065</v>
      </c>
      <c r="F11" s="14">
        <v>66316.539280479701</v>
      </c>
      <c r="G11" s="14">
        <v>507426.91147238115</v>
      </c>
      <c r="H11" s="14">
        <v>453553.57914648199</v>
      </c>
      <c r="I11" s="14">
        <v>32553.440450076021</v>
      </c>
      <c r="J11" s="14">
        <v>21319.891875823134</v>
      </c>
      <c r="K11" s="14">
        <v>38322.114715016054</v>
      </c>
      <c r="L11" s="14">
        <v>133012.92433854891</v>
      </c>
      <c r="M11" s="14">
        <v>255148.41929481816</v>
      </c>
      <c r="N11" s="14">
        <v>230367.82069875099</v>
      </c>
      <c r="O11" s="14">
        <v>17721.271349988696</v>
      </c>
      <c r="P11" s="14">
        <v>7059.3272460784647</v>
      </c>
      <c r="Q11" s="14">
        <v>61986.190298381145</v>
      </c>
      <c r="R11" s="14">
        <v>20575.214599029998</v>
      </c>
      <c r="S11" s="14">
        <v>25826.632970022853</v>
      </c>
      <c r="T11" s="21">
        <v>612065.56546787685</v>
      </c>
      <c r="U11" s="21">
        <v>612065.56546787685</v>
      </c>
      <c r="V11" s="21">
        <v>301550.26686387102</v>
      </c>
      <c r="W11" s="14">
        <v>301550.26686387102</v>
      </c>
    </row>
    <row r="12" spans="1:34" ht="15" x14ac:dyDescent="0.3">
      <c r="A12" s="12">
        <v>2005</v>
      </c>
      <c r="B12" s="14">
        <v>493769.96881957597</v>
      </c>
      <c r="C12" s="14">
        <v>280063.57661879546</v>
      </c>
      <c r="D12" s="49">
        <f t="shared" si="3"/>
        <v>3.0721733744235591</v>
      </c>
      <c r="E12" s="14">
        <f t="shared" si="2"/>
        <v>0.56719443122133451</v>
      </c>
      <c r="F12" s="14">
        <v>82210.430330383126</v>
      </c>
      <c r="G12" s="14">
        <v>514853.45083840867</v>
      </c>
      <c r="H12" s="14">
        <v>469678.83709812758</v>
      </c>
      <c r="I12" s="14">
        <v>27491.588532329701</v>
      </c>
      <c r="J12" s="14">
        <v>17683.025207951399</v>
      </c>
      <c r="K12" s="14">
        <v>38176.369886114058</v>
      </c>
      <c r="L12" s="14">
        <v>141470.28223532991</v>
      </c>
      <c r="M12" s="14">
        <v>295810.00278539117</v>
      </c>
      <c r="N12" s="14">
        <v>269974.97440478799</v>
      </c>
      <c r="O12" s="14">
        <v>18083.5536344582</v>
      </c>
      <c r="P12" s="14">
        <v>7751.4747461449697</v>
      </c>
      <c r="Q12" s="14">
        <v>72232.973920000004</v>
      </c>
      <c r="R12" s="14">
        <v>23588.04006844648</v>
      </c>
      <c r="S12" s="14">
        <v>32898.507684957818</v>
      </c>
      <c r="T12" s="21">
        <v>635240.25105490582</v>
      </c>
      <c r="U12" s="21">
        <v>635240.25105490582</v>
      </c>
      <c r="V12" s="21">
        <v>352296.55053879548</v>
      </c>
      <c r="W12" s="14">
        <v>352296.55053879548</v>
      </c>
    </row>
    <row r="13" spans="1:34" ht="15" x14ac:dyDescent="0.3">
      <c r="A13" s="12">
        <v>2006</v>
      </c>
      <c r="B13" s="14">
        <v>502503.52810051426</v>
      </c>
      <c r="C13" s="14">
        <v>311615.04243614362</v>
      </c>
      <c r="D13" s="49">
        <f t="shared" si="3"/>
        <v>1.7687505989513852</v>
      </c>
      <c r="E13" s="14">
        <f t="shared" si="2"/>
        <v>0.62012508372640163</v>
      </c>
      <c r="F13" s="14">
        <v>82529.228519540397</v>
      </c>
      <c r="G13" s="14">
        <v>521647.81194420886</v>
      </c>
      <c r="H13" s="14">
        <v>475469.59030120593</v>
      </c>
      <c r="I13" s="14">
        <v>27873.685593271552</v>
      </c>
      <c r="J13" s="14">
        <v>18304.53604973137</v>
      </c>
      <c r="K13" s="14">
        <v>42297.459695632933</v>
      </c>
      <c r="L13" s="14">
        <v>143970.97205886801</v>
      </c>
      <c r="M13" s="14">
        <v>331374.27223517955</v>
      </c>
      <c r="N13" s="14">
        <v>299546.88507390697</v>
      </c>
      <c r="O13" s="14">
        <v>21666.578257627058</v>
      </c>
      <c r="P13" s="14">
        <v>10160.808903645493</v>
      </c>
      <c r="Q13" s="14">
        <v>88765.884111547028</v>
      </c>
      <c r="R13" s="14">
        <v>28562.375085314517</v>
      </c>
      <c r="S13" s="14">
        <v>40444.279227196588</v>
      </c>
      <c r="T13" s="21">
        <v>646474.50015938224</v>
      </c>
      <c r="U13" s="21">
        <v>646474.50015938224</v>
      </c>
      <c r="V13" s="21">
        <v>400380.92654769064</v>
      </c>
      <c r="W13" s="14">
        <v>400380.92654769064</v>
      </c>
    </row>
    <row r="14" spans="1:34" ht="14.25" customHeight="1" x14ac:dyDescent="0.3">
      <c r="A14" s="12">
        <v>2007</v>
      </c>
      <c r="B14" s="14">
        <v>526154.00710209599</v>
      </c>
      <c r="C14" s="14">
        <v>356149.43744588486</v>
      </c>
      <c r="D14" s="49">
        <f t="shared" si="3"/>
        <v>4.7065299403929783</v>
      </c>
      <c r="E14" s="14">
        <f t="shared" si="2"/>
        <v>0.6768919986135864</v>
      </c>
      <c r="F14" s="14">
        <v>95859.248981330893</v>
      </c>
      <c r="G14" s="14">
        <v>538788.343051331</v>
      </c>
      <c r="H14" s="14">
        <v>488829.00228488102</v>
      </c>
      <c r="I14" s="14">
        <v>29905.4091944703</v>
      </c>
      <c r="J14" s="14">
        <v>20053.931571979607</v>
      </c>
      <c r="K14" s="14">
        <v>39155.777346328097</v>
      </c>
      <c r="L14" s="14">
        <v>147649.36227689398</v>
      </c>
      <c r="M14" s="14">
        <v>373350.38186559069</v>
      </c>
      <c r="N14" s="14">
        <v>333614.58143724903</v>
      </c>
      <c r="O14" s="14">
        <v>26492.363358870247</v>
      </c>
      <c r="P14" s="14">
        <v>13243.437069471409</v>
      </c>
      <c r="Q14" s="14">
        <v>89178.824255130821</v>
      </c>
      <c r="R14" s="14">
        <v>29141.979304832235</v>
      </c>
      <c r="S14" s="14">
        <v>42835.900530592771</v>
      </c>
      <c r="T14" s="21">
        <v>673803.36937899003</v>
      </c>
      <c r="U14" s="21">
        <v>673803.36937899003</v>
      </c>
      <c r="V14" s="21">
        <v>445328.2617010157</v>
      </c>
      <c r="W14" s="14">
        <v>445328.2617010157</v>
      </c>
    </row>
    <row r="15" spans="1:34" ht="14.25" customHeight="1" x14ac:dyDescent="0.3">
      <c r="A15" s="12">
        <v>2008</v>
      </c>
      <c r="B15" s="14">
        <v>540139.35058897233</v>
      </c>
      <c r="C15" s="14">
        <v>401233.9244620087</v>
      </c>
      <c r="D15" s="49">
        <f t="shared" si="3"/>
        <v>2.658032305769864</v>
      </c>
      <c r="E15" s="14">
        <f t="shared" si="2"/>
        <v>0.74283409276606116</v>
      </c>
      <c r="F15" s="14">
        <v>102292.6928206298</v>
      </c>
      <c r="G15" s="14">
        <v>547248.75294590706</v>
      </c>
      <c r="H15" s="14">
        <v>487479.284443326</v>
      </c>
      <c r="I15" s="14">
        <v>35962.029268204002</v>
      </c>
      <c r="J15" s="14">
        <v>23807.4392343771</v>
      </c>
      <c r="K15" s="14">
        <v>42846.506304810435</v>
      </c>
      <c r="L15" s="14">
        <v>152249.101482375</v>
      </c>
      <c r="M15" s="14">
        <v>422969.01459898142</v>
      </c>
      <c r="N15" s="14">
        <v>372984.74588821083</v>
      </c>
      <c r="O15" s="14">
        <v>32513.838022148509</v>
      </c>
      <c r="P15" s="14">
        <v>17470.430688622058</v>
      </c>
      <c r="Q15" s="14">
        <v>109205.04266545933</v>
      </c>
      <c r="R15" s="14">
        <v>35098.211619850001</v>
      </c>
      <c r="S15" s="14">
        <v>52371.740908636595</v>
      </c>
      <c r="T15" s="21">
        <v>692387.95207134727</v>
      </c>
      <c r="U15" s="21">
        <v>692388.45207134727</v>
      </c>
      <c r="V15" s="21">
        <v>510438.96712746803</v>
      </c>
      <c r="W15" s="14">
        <v>510438.96712746803</v>
      </c>
    </row>
    <row r="16" spans="1:34" ht="15" x14ac:dyDescent="0.3">
      <c r="A16" s="12">
        <v>2009</v>
      </c>
      <c r="B16" s="14">
        <v>571955.6051637748</v>
      </c>
      <c r="C16" s="14">
        <v>471795.55489030055</v>
      </c>
      <c r="D16" s="49">
        <f t="shared" si="3"/>
        <v>5.8903789438984111</v>
      </c>
      <c r="E16" s="14">
        <f t="shared" si="2"/>
        <v>0.82488142546519105</v>
      </c>
      <c r="F16" s="14">
        <v>89266.514989553703</v>
      </c>
      <c r="G16" s="14">
        <v>596217.29836115544</v>
      </c>
      <c r="H16" s="14">
        <v>536764.57296442403</v>
      </c>
      <c r="I16" s="14">
        <v>36121.256403137588</v>
      </c>
      <c r="J16" s="14">
        <v>23331.468993593771</v>
      </c>
      <c r="K16" s="14">
        <v>47677.349852123443</v>
      </c>
      <c r="L16" s="14">
        <v>161205.45803905782</v>
      </c>
      <c r="M16" s="14">
        <v>484332.57518897986</v>
      </c>
      <c r="N16" s="14">
        <v>432734.56177786097</v>
      </c>
      <c r="O16" s="14">
        <v>32955.304097423075</v>
      </c>
      <c r="P16" s="14">
        <v>18642.709313695777</v>
      </c>
      <c r="Q16" s="14">
        <v>114081.976914863</v>
      </c>
      <c r="R16" s="14">
        <v>42065.838067168777</v>
      </c>
      <c r="S16" s="14">
        <v>59479.318549014744</v>
      </c>
      <c r="T16" s="21">
        <v>733161.16320283257</v>
      </c>
      <c r="U16" s="21">
        <v>733161.06320283259</v>
      </c>
      <c r="V16" s="21">
        <v>585877.73180516344</v>
      </c>
      <c r="W16" s="14">
        <v>585877.5318051636</v>
      </c>
    </row>
    <row r="17" spans="1:23" ht="15" x14ac:dyDescent="0.3">
      <c r="A17" s="12">
        <v>2010</v>
      </c>
      <c r="B17" s="14">
        <v>539631.46823641355</v>
      </c>
      <c r="C17" s="14">
        <v>478044.24705839518</v>
      </c>
      <c r="D17" s="49">
        <f t="shared" si="3"/>
        <v>-5.6515115221408614</v>
      </c>
      <c r="E17" s="14">
        <f t="shared" si="2"/>
        <v>0.8858717017017308</v>
      </c>
      <c r="F17" s="14">
        <v>130207.80758885737</v>
      </c>
      <c r="G17" s="14">
        <v>559133.75455354212</v>
      </c>
      <c r="H17" s="14">
        <v>499394.41044749197</v>
      </c>
      <c r="I17" s="14">
        <v>36345.748198922469</v>
      </c>
      <c r="J17" s="14">
        <v>23393.595907127772</v>
      </c>
      <c r="K17" s="14">
        <v>44838.459600518079</v>
      </c>
      <c r="L17" s="14">
        <v>194548.55350650399</v>
      </c>
      <c r="M17" s="14">
        <v>490437.83907901944</v>
      </c>
      <c r="N17" s="14">
        <v>435770.080542635</v>
      </c>
      <c r="O17" s="14">
        <v>34794.007474787701</v>
      </c>
      <c r="P17" s="14">
        <v>19873.751061596711</v>
      </c>
      <c r="Q17" s="14">
        <v>172820.55937130933</v>
      </c>
      <c r="R17" s="14">
        <v>40969.769461926713</v>
      </c>
      <c r="S17" s="14">
        <v>119457.19788875838</v>
      </c>
      <c r="T17" s="21">
        <v>734180.0217429176</v>
      </c>
      <c r="U17" s="21">
        <v>734180.0217429176</v>
      </c>
      <c r="V17" s="21">
        <v>650864.80642970453</v>
      </c>
      <c r="W17" s="14">
        <v>650864.80642970453</v>
      </c>
    </row>
    <row r="18" spans="1:23" ht="15" x14ac:dyDescent="0.3">
      <c r="A18" s="12">
        <f>A17+1</f>
        <v>2011</v>
      </c>
      <c r="B18" s="14">
        <v>567143.03283473011</v>
      </c>
      <c r="C18" s="14">
        <v>524124.00395308831</v>
      </c>
      <c r="D18" s="49">
        <f t="shared" si="3"/>
        <v>5.0982135434443743</v>
      </c>
      <c r="E18" s="14">
        <f t="shared" si="2"/>
        <v>0.92414783151505653</v>
      </c>
      <c r="F18" s="14">
        <v>111408.67134893581</v>
      </c>
      <c r="G18" s="14">
        <v>579949.07680806669</v>
      </c>
      <c r="H18" s="14">
        <v>517420.59499174397</v>
      </c>
      <c r="I18" s="14">
        <v>38791.10534535232</v>
      </c>
      <c r="J18" s="14">
        <v>23737.376470970376</v>
      </c>
      <c r="K18" s="14">
        <v>56075.459135549165</v>
      </c>
      <c r="L18" s="14">
        <v>180290.17445782156</v>
      </c>
      <c r="M18" s="14">
        <v>539851.32994128275</v>
      </c>
      <c r="N18" s="14">
        <v>484036.57754804002</v>
      </c>
      <c r="O18" s="14">
        <v>34342.773111920513</v>
      </c>
      <c r="P18" s="14">
        <v>21471.979281322197</v>
      </c>
      <c r="Q18" s="14">
        <v>169030.66813400001</v>
      </c>
      <c r="R18" s="14">
        <v>53328.379261000009</v>
      </c>
      <c r="S18" s="14">
        <v>99974.962884805631</v>
      </c>
      <c r="T18" s="21">
        <v>747433.20729255164</v>
      </c>
      <c r="U18" s="21">
        <v>747433.20729255164</v>
      </c>
      <c r="V18" s="21">
        <v>693154.67208708846</v>
      </c>
      <c r="W18" s="14">
        <v>693154.67208708834</v>
      </c>
    </row>
    <row r="19" spans="1:23" ht="15" x14ac:dyDescent="0.3">
      <c r="A19" s="22">
        <v>2012</v>
      </c>
      <c r="B19" s="21">
        <v>569992.49782384897</v>
      </c>
      <c r="C19" s="21">
        <v>569992.486441546</v>
      </c>
      <c r="D19" s="49">
        <f t="shared" si="3"/>
        <v>0.50242440163223989</v>
      </c>
      <c r="E19" s="14">
        <f t="shared" si="2"/>
        <v>0.99999998003078461</v>
      </c>
      <c r="F19" s="21">
        <v>99799.607515073847</v>
      </c>
      <c r="G19" s="21">
        <v>589595.36686277622</v>
      </c>
      <c r="H19" s="21">
        <v>521973.31299550697</v>
      </c>
      <c r="I19" s="21">
        <v>42404.830790776658</v>
      </c>
      <c r="J19" s="21">
        <v>25217.223076492541</v>
      </c>
      <c r="K19" s="21">
        <v>55033.342607004939</v>
      </c>
      <c r="L19" s="21">
        <v>174435.81916100599</v>
      </c>
      <c r="M19" s="21">
        <v>589594.00074865832</v>
      </c>
      <c r="N19" s="21">
        <v>521971.98887200502</v>
      </c>
      <c r="O19" s="21">
        <v>42404.804459057079</v>
      </c>
      <c r="P19" s="21">
        <v>25217.20741759627</v>
      </c>
      <c r="Q19" s="21">
        <v>174435.64333015599</v>
      </c>
      <c r="R19" s="21">
        <v>55033.308433479935</v>
      </c>
      <c r="S19" s="21">
        <v>99800.820589563693</v>
      </c>
      <c r="T19" s="21">
        <v>744428.31698485499</v>
      </c>
      <c r="U19" s="21">
        <v>744428.31698485499</v>
      </c>
      <c r="V19" s="21">
        <v>744428.12977170199</v>
      </c>
      <c r="W19" s="14">
        <v>744428.12977170199</v>
      </c>
    </row>
    <row r="20" spans="1:23" ht="15" x14ac:dyDescent="0.3">
      <c r="A20" s="22">
        <v>2013</v>
      </c>
      <c r="B20" s="21">
        <v>594643.44279763172</v>
      </c>
      <c r="C20" s="21">
        <v>642673.66587601951</v>
      </c>
      <c r="D20" s="49">
        <f t="shared" si="3"/>
        <v>4.3247841099482098</v>
      </c>
      <c r="E20" s="14">
        <f t="shared" si="2"/>
        <v>1.0807714667674111</v>
      </c>
      <c r="F20" s="21">
        <v>92845.886400341638</v>
      </c>
      <c r="G20" s="21">
        <v>621227.28656124545</v>
      </c>
      <c r="H20" s="21">
        <v>562809.42505409382</v>
      </c>
      <c r="I20" s="21">
        <v>43147.622014291046</v>
      </c>
      <c r="J20" s="21">
        <v>15270.239492860574</v>
      </c>
      <c r="K20" s="21">
        <v>64138.913760023279</v>
      </c>
      <c r="L20" s="21">
        <v>183568.64392397867</v>
      </c>
      <c r="M20" s="21">
        <v>654194.21240672667</v>
      </c>
      <c r="N20" s="21">
        <v>591809.82097735011</v>
      </c>
      <c r="O20" s="21">
        <v>46215.8505263767</v>
      </c>
      <c r="P20" s="21">
        <v>16168.540902999801</v>
      </c>
      <c r="Q20" s="21">
        <v>191586.96011283988</v>
      </c>
      <c r="R20" s="21">
        <v>67573.295722284645</v>
      </c>
      <c r="S20" s="21">
        <v>112493.41785984812</v>
      </c>
      <c r="T20" s="21">
        <v>778212.08672161039</v>
      </c>
      <c r="U20" s="21">
        <v>778212.08672161039</v>
      </c>
      <c r="V20" s="21">
        <v>834260.9259888595</v>
      </c>
      <c r="W20" s="21">
        <v>834260.62598885945</v>
      </c>
    </row>
    <row r="21" spans="1:23" ht="15" x14ac:dyDescent="0.3">
      <c r="A21" s="22">
        <v>2014</v>
      </c>
      <c r="B21" s="21">
        <v>604886.66624793399</v>
      </c>
      <c r="C21" s="21">
        <v>675571.51875458728</v>
      </c>
      <c r="D21" s="49">
        <f t="shared" si="3"/>
        <v>1.7225824272291135</v>
      </c>
      <c r="E21" s="14">
        <f t="shared" si="2"/>
        <v>1.1168563574811561</v>
      </c>
      <c r="F21" s="21">
        <v>111857.00513012637</v>
      </c>
      <c r="G21" s="21">
        <v>624230.1442523537</v>
      </c>
      <c r="H21" s="21">
        <v>563467.55136181903</v>
      </c>
      <c r="I21" s="21">
        <v>46272.570762747098</v>
      </c>
      <c r="J21" s="21">
        <v>14490.022127787599</v>
      </c>
      <c r="K21" s="21">
        <v>67238.444043626892</v>
      </c>
      <c r="L21" s="21">
        <v>198438.92717817301</v>
      </c>
      <c r="M21" s="21">
        <v>701901.77989526128</v>
      </c>
      <c r="N21" s="21">
        <v>634035.50679249305</v>
      </c>
      <c r="O21" s="21">
        <v>51801.901196984501</v>
      </c>
      <c r="P21" s="21">
        <v>16064.371905783752</v>
      </c>
      <c r="Q21" s="21">
        <v>212109.44388663501</v>
      </c>
      <c r="R21" s="21">
        <v>74169.962555442675</v>
      </c>
      <c r="S21" s="21">
        <v>111609.2201905183</v>
      </c>
      <c r="T21" s="21">
        <v>803325.59342610696</v>
      </c>
      <c r="U21" s="21">
        <v>803325.59342610696</v>
      </c>
      <c r="V21" s="21">
        <v>887680.96264122229</v>
      </c>
      <c r="W21" s="21">
        <v>887680.96264122229</v>
      </c>
    </row>
    <row r="22" spans="1:23" ht="15" x14ac:dyDescent="0.3">
      <c r="A22" s="22">
        <v>2015</v>
      </c>
      <c r="B22" s="21">
        <v>620386.83788674872</v>
      </c>
      <c r="C22" s="21">
        <v>720254.96498243813</v>
      </c>
      <c r="D22" s="49">
        <f t="shared" si="3"/>
        <v>2.5624918689249876</v>
      </c>
      <c r="E22" s="14">
        <f t="shared" si="2"/>
        <v>1.1609771855184334</v>
      </c>
      <c r="F22" s="21">
        <v>87265.008471999899</v>
      </c>
      <c r="G22" s="21">
        <v>657372.81568550703</v>
      </c>
      <c r="H22" s="21">
        <v>586541.14754786296</v>
      </c>
      <c r="I22" s="21">
        <v>53620.716110541049</v>
      </c>
      <c r="J22" s="21">
        <v>17210.952027103092</v>
      </c>
      <c r="K22" s="21">
        <v>71414.000237795524</v>
      </c>
      <c r="L22" s="21">
        <v>195664.98650855379</v>
      </c>
      <c r="M22" s="21">
        <v>752242.68030238175</v>
      </c>
      <c r="N22" s="21">
        <v>674001.50728933502</v>
      </c>
      <c r="O22" s="21">
        <v>59543.297907550797</v>
      </c>
      <c r="P22" s="21">
        <v>18697.875105495903</v>
      </c>
      <c r="Q22" s="21">
        <v>218067.986063813</v>
      </c>
      <c r="R22" s="21">
        <v>84867.819936312531</v>
      </c>
      <c r="S22" s="21">
        <v>101212.45080755686</v>
      </c>
      <c r="T22" s="21">
        <v>816051.82439530245</v>
      </c>
      <c r="U22" s="21">
        <v>816051.82439530245</v>
      </c>
      <c r="V22" s="21">
        <v>938322.95104625111</v>
      </c>
      <c r="W22" s="21">
        <v>938322.95104625111</v>
      </c>
    </row>
    <row r="23" spans="1:23" ht="15" x14ac:dyDescent="0.3">
      <c r="A23" s="22">
        <v>2016</v>
      </c>
      <c r="B23" s="21">
        <v>631631.15127831639</v>
      </c>
      <c r="C23" s="21">
        <v>844479.03410622117</v>
      </c>
      <c r="D23" s="49">
        <f t="shared" si="3"/>
        <v>1.8124680771548496</v>
      </c>
      <c r="E23" s="14">
        <f t="shared" si="2"/>
        <v>1.3369812942207426</v>
      </c>
      <c r="F23" s="21">
        <v>102237.61110426113</v>
      </c>
      <c r="G23" s="21">
        <v>695298.30449645931</v>
      </c>
      <c r="H23" s="21">
        <v>622809.08232073765</v>
      </c>
      <c r="I23" s="21">
        <v>57805.053594174606</v>
      </c>
      <c r="J23" s="21">
        <v>14684.168581547136</v>
      </c>
      <c r="K23" s="21">
        <v>72200.745983115849</v>
      </c>
      <c r="L23" s="21">
        <v>238105.51030551991</v>
      </c>
      <c r="M23" s="21">
        <v>887302.36358484509</v>
      </c>
      <c r="N23" s="21">
        <v>800372.478820752</v>
      </c>
      <c r="O23" s="21">
        <v>69730.113027971223</v>
      </c>
      <c r="P23" s="21">
        <v>17199.771736121857</v>
      </c>
      <c r="Q23" s="21">
        <v>283239.17949083407</v>
      </c>
      <c r="R23" s="21">
        <v>97402.632635821821</v>
      </c>
      <c r="S23" s="21">
        <v>143013.21737638838</v>
      </c>
      <c r="T23" s="21">
        <v>869736.66158383631</v>
      </c>
      <c r="U23" s="21">
        <v>869736.66158383631</v>
      </c>
      <c r="V23" s="21">
        <v>1127718.2135970553</v>
      </c>
      <c r="W23" s="21">
        <v>1127718.2135970553</v>
      </c>
    </row>
    <row r="24" spans="1:23" ht="15" x14ac:dyDescent="0.3">
      <c r="A24" s="22">
        <v>2017</v>
      </c>
      <c r="B24" s="21">
        <v>647486.80709051166</v>
      </c>
      <c r="C24" s="21">
        <v>986919.14730541699</v>
      </c>
      <c r="D24" s="49">
        <f t="shared" si="3"/>
        <v>2.5102713474637994</v>
      </c>
      <c r="E24" s="14">
        <f t="shared" si="2"/>
        <v>1.5242305117229304</v>
      </c>
      <c r="F24" s="21">
        <v>110315.1360823916</v>
      </c>
      <c r="G24" s="21">
        <v>728299.45517404692</v>
      </c>
      <c r="H24" s="21">
        <v>654804.98339555925</v>
      </c>
      <c r="I24" s="21">
        <v>58656.942066246957</v>
      </c>
      <c r="J24" s="21">
        <v>14837.529712240626</v>
      </c>
      <c r="K24" s="21">
        <v>71741.95335092509</v>
      </c>
      <c r="L24" s="21">
        <v>262869.73751685198</v>
      </c>
      <c r="M24" s="21">
        <v>1020522.3583534785</v>
      </c>
      <c r="N24" s="21">
        <v>922905.47608469788</v>
      </c>
      <c r="O24" s="21">
        <v>78243.370386180512</v>
      </c>
      <c r="P24" s="21">
        <v>19373.511882600185</v>
      </c>
      <c r="Q24" s="21">
        <v>342332.54859779123</v>
      </c>
      <c r="R24" s="21">
        <v>109248.51033839623</v>
      </c>
      <c r="S24" s="21">
        <v>199480.82721133344</v>
      </c>
      <c r="T24" s="21">
        <v>910356.54460736364</v>
      </c>
      <c r="U24" s="21">
        <v>910356.54460736364</v>
      </c>
      <c r="V24" s="21">
        <v>1329251.6959032081</v>
      </c>
      <c r="W24" s="21">
        <v>1329251.6959032081</v>
      </c>
    </row>
    <row r="25" spans="1:23" ht="15" x14ac:dyDescent="0.3">
      <c r="A25" s="22">
        <v>2018</v>
      </c>
      <c r="B25" s="21">
        <v>658285.66302173038</v>
      </c>
      <c r="C25" s="21">
        <v>1076412.6542066899</v>
      </c>
      <c r="D25" s="49">
        <f t="shared" si="3"/>
        <v>1.6678109596925283</v>
      </c>
      <c r="E25" s="14">
        <f t="shared" si="2"/>
        <v>1.6351756003094919</v>
      </c>
      <c r="F25" s="21">
        <v>104577.64146338566</v>
      </c>
      <c r="G25" s="21">
        <v>758235.98374787276</v>
      </c>
      <c r="H25" s="21">
        <v>681858.49777719402</v>
      </c>
      <c r="I25" s="21">
        <v>61105.691006569097</v>
      </c>
      <c r="J25" s="21">
        <v>15271.794964109691</v>
      </c>
      <c r="K25" s="21">
        <v>67051.291835030381</v>
      </c>
      <c r="L25" s="21">
        <v>271579.35402455839</v>
      </c>
      <c r="M25" s="21">
        <v>1150923.5497894059</v>
      </c>
      <c r="N25" s="21">
        <v>1038826.62840863</v>
      </c>
      <c r="O25" s="21">
        <v>88672.075429171906</v>
      </c>
      <c r="P25" s="21">
        <v>23424.845951604057</v>
      </c>
      <c r="Q25" s="21">
        <v>392332.56451873598</v>
      </c>
      <c r="R25" s="21">
        <v>116426.83502952478</v>
      </c>
      <c r="S25" s="21">
        <v>201394.83390649525</v>
      </c>
      <c r="T25" s="21">
        <v>929864.91704628873</v>
      </c>
      <c r="U25" s="21">
        <v>929865.01704628882</v>
      </c>
      <c r="V25" s="21">
        <v>1468745.2187254259</v>
      </c>
      <c r="W25" s="21">
        <v>1468745.2187254259</v>
      </c>
    </row>
    <row r="26" spans="1:23" ht="15" x14ac:dyDescent="0.3">
      <c r="A26" s="22">
        <v>2019</v>
      </c>
      <c r="B26" s="21">
        <v>646942</v>
      </c>
      <c r="C26" s="21">
        <v>1249213</v>
      </c>
      <c r="D26" s="49">
        <f t="shared" si="3"/>
        <v>-1.7232128328087071</v>
      </c>
      <c r="E26" s="14">
        <f t="shared" si="2"/>
        <v>1.9309505334326724</v>
      </c>
      <c r="F26" s="21">
        <v>127888</v>
      </c>
      <c r="G26" s="21">
        <v>745856.60047093418</v>
      </c>
      <c r="H26" s="21">
        <v>675815.48149776505</v>
      </c>
      <c r="I26" s="21">
        <v>55875.243985845955</v>
      </c>
      <c r="J26" s="21">
        <v>14165</v>
      </c>
      <c r="K26" s="21">
        <v>57123</v>
      </c>
      <c r="L26" s="21">
        <v>283925</v>
      </c>
      <c r="M26" s="21">
        <v>1311336.2345044415</v>
      </c>
      <c r="N26" s="21">
        <v>1195948</v>
      </c>
      <c r="O26" s="21">
        <v>90854</v>
      </c>
      <c r="P26" s="21">
        <v>24534.130504426106</v>
      </c>
      <c r="Q26" s="21">
        <v>429690</v>
      </c>
      <c r="R26" s="21">
        <v>133384</v>
      </c>
      <c r="S26" s="21">
        <v>234184</v>
      </c>
      <c r="T26" s="21">
        <v>930069.4992234942</v>
      </c>
      <c r="U26" s="21">
        <v>930069.49922349409</v>
      </c>
      <c r="V26" s="21">
        <v>1709870.8329316597</v>
      </c>
      <c r="W26" s="21">
        <v>1709870.8329316597</v>
      </c>
    </row>
    <row r="27" spans="1:23" ht="15" x14ac:dyDescent="0.3">
      <c r="A27" s="22">
        <v>2020</v>
      </c>
      <c r="B27" s="21">
        <v>625814</v>
      </c>
      <c r="C27" s="21">
        <v>1547377</v>
      </c>
      <c r="D27" s="49">
        <f t="shared" si="3"/>
        <v>-3.2658259936748535</v>
      </c>
      <c r="E27" s="14">
        <f t="shared" si="2"/>
        <v>2.4725829080205939</v>
      </c>
      <c r="F27" s="21">
        <v>98249</v>
      </c>
      <c r="G27" s="21">
        <v>724138.17163336987</v>
      </c>
      <c r="H27" s="21">
        <v>645981.42298792</v>
      </c>
      <c r="I27" s="21">
        <v>62071.066653129179</v>
      </c>
      <c r="J27" s="21">
        <v>16085</v>
      </c>
      <c r="K27" s="21">
        <v>35456</v>
      </c>
      <c r="L27" s="21">
        <v>232029</v>
      </c>
      <c r="M27" s="21">
        <v>1513810.348362694</v>
      </c>
      <c r="N27" s="21">
        <v>1374547.2930536307</v>
      </c>
      <c r="O27" s="21">
        <v>106016.61057961598</v>
      </c>
      <c r="P27" s="21">
        <v>33246.444729447459</v>
      </c>
      <c r="Q27" s="21">
        <v>398049</v>
      </c>
      <c r="R27" s="21">
        <v>101540</v>
      </c>
      <c r="S27" s="21">
        <v>330076</v>
      </c>
      <c r="T27" s="21">
        <v>856725.55012340937</v>
      </c>
      <c r="U27" s="21">
        <v>856725.55012340937</v>
      </c>
      <c r="V27" s="21">
        <v>1881416.2117812079</v>
      </c>
      <c r="W27" s="21">
        <v>1881415.8117812094</v>
      </c>
    </row>
    <row r="28" spans="1:23" ht="15" x14ac:dyDescent="0.3">
      <c r="A28" s="22">
        <v>2021</v>
      </c>
      <c r="B28" s="21">
        <v>614309</v>
      </c>
      <c r="C28" s="21">
        <v>1699208</v>
      </c>
      <c r="D28" s="49">
        <f t="shared" si="3"/>
        <v>-1.8384056604678012</v>
      </c>
      <c r="E28" s="14">
        <f t="shared" si="2"/>
        <v>2.766047705633484</v>
      </c>
      <c r="F28" s="21">
        <v>69962</v>
      </c>
      <c r="G28" s="21">
        <v>738011</v>
      </c>
      <c r="H28" s="21">
        <v>653370</v>
      </c>
      <c r="I28" s="21">
        <v>68101</v>
      </c>
      <c r="J28" s="21">
        <v>16539</v>
      </c>
      <c r="K28" s="21">
        <v>43774</v>
      </c>
      <c r="L28" s="21">
        <v>237439</v>
      </c>
      <c r="M28" s="21">
        <v>1780245</v>
      </c>
      <c r="N28" s="21">
        <v>1615217</v>
      </c>
      <c r="O28" s="21">
        <v>126575</v>
      </c>
      <c r="P28" s="21">
        <v>38453</v>
      </c>
      <c r="Q28" s="21">
        <v>508604</v>
      </c>
      <c r="R28" s="21">
        <v>120893</v>
      </c>
      <c r="S28" s="21">
        <v>306674</v>
      </c>
      <c r="T28" s="21">
        <v>851748</v>
      </c>
      <c r="U28" s="21">
        <v>851748</v>
      </c>
      <c r="V28" s="21">
        <v>2207813</v>
      </c>
      <c r="W28" s="21">
        <v>2207813</v>
      </c>
    </row>
    <row r="29" spans="1:23" ht="15" x14ac:dyDescent="0.3">
      <c r="A29" s="22">
        <v>2022</v>
      </c>
      <c r="B29" s="21">
        <v>603976</v>
      </c>
      <c r="C29" s="21">
        <v>2168222</v>
      </c>
      <c r="D29" s="49">
        <f t="shared" si="3"/>
        <v>-1.682052517544097</v>
      </c>
      <c r="E29" s="14">
        <f>C29/B29</f>
        <v>3.5899141687749183</v>
      </c>
      <c r="F29" s="21">
        <v>63052</v>
      </c>
      <c r="G29" s="21">
        <v>745222</v>
      </c>
      <c r="H29" s="21">
        <v>648760</v>
      </c>
      <c r="I29" s="21">
        <v>80088</v>
      </c>
      <c r="J29" s="21">
        <v>16372</v>
      </c>
      <c r="K29" s="21">
        <v>44815</v>
      </c>
      <c r="L29" s="21">
        <v>249114</v>
      </c>
      <c r="M29" s="21">
        <v>2302433</v>
      </c>
      <c r="N29" s="21">
        <v>2110774</v>
      </c>
      <c r="O29" s="21">
        <v>149697</v>
      </c>
      <c r="P29" s="21">
        <v>41961</v>
      </c>
      <c r="Q29" s="21">
        <v>635088</v>
      </c>
      <c r="R29" s="21">
        <v>156952</v>
      </c>
      <c r="S29" s="21">
        <v>343926</v>
      </c>
      <c r="T29" s="21">
        <v>853091</v>
      </c>
      <c r="U29" s="21">
        <v>853090</v>
      </c>
      <c r="V29" s="21">
        <v>2803312</v>
      </c>
      <c r="W29" s="21">
        <v>2803313</v>
      </c>
    </row>
    <row r="30" spans="1:23" ht="15" x14ac:dyDescent="0.3">
      <c r="A30" s="22">
        <v>2023</v>
      </c>
      <c r="B30" s="25">
        <v>592718</v>
      </c>
      <c r="C30" s="25">
        <v>2798324</v>
      </c>
      <c r="D30" s="65"/>
      <c r="E30" s="66"/>
      <c r="F30" s="25">
        <v>51934</v>
      </c>
      <c r="G30" s="25"/>
      <c r="H30" s="25">
        <v>649846</v>
      </c>
      <c r="I30" s="25">
        <v>82771</v>
      </c>
      <c r="J30" s="25">
        <v>15807</v>
      </c>
      <c r="K30" s="25">
        <v>40504</v>
      </c>
      <c r="L30" s="25">
        <v>248145</v>
      </c>
      <c r="M30" s="25"/>
      <c r="N30" s="25">
        <v>2756432</v>
      </c>
      <c r="O30" s="25">
        <v>173966</v>
      </c>
      <c r="P30" s="25">
        <v>46747</v>
      </c>
      <c r="Q30" s="25">
        <v>713985</v>
      </c>
      <c r="R30" s="25">
        <v>147491</v>
      </c>
      <c r="S30" s="25">
        <v>387671</v>
      </c>
      <c r="T30" s="25"/>
      <c r="U30" s="25"/>
      <c r="V30" s="25"/>
      <c r="W30" s="25"/>
    </row>
    <row r="31" spans="1:23" ht="13.5" x14ac:dyDescent="0.25">
      <c r="A31" s="27" t="s">
        <v>39</v>
      </c>
      <c r="B31" s="7"/>
      <c r="C31" s="25"/>
      <c r="D31" s="25"/>
      <c r="E31" s="26"/>
      <c r="F31" s="7"/>
      <c r="G31" s="7"/>
      <c r="H31" s="7"/>
      <c r="I31" s="7"/>
      <c r="J31" s="7"/>
    </row>
    <row r="32" spans="1:23" x14ac:dyDescent="0.2">
      <c r="B32" s="7"/>
      <c r="C32" s="7"/>
      <c r="D32" s="26"/>
      <c r="E32" s="26"/>
      <c r="F32" s="7"/>
      <c r="G32" s="28"/>
      <c r="H32" s="28"/>
      <c r="I32" s="28"/>
      <c r="J32" s="28"/>
    </row>
    <row r="33" spans="2:10" x14ac:dyDescent="0.2">
      <c r="B33" s="7"/>
      <c r="C33" s="7"/>
      <c r="D33" s="26"/>
      <c r="E33" s="26"/>
      <c r="F33" s="7"/>
      <c r="G33" s="7"/>
      <c r="H33" s="7"/>
      <c r="I33" s="7"/>
      <c r="J33" s="7"/>
    </row>
    <row r="34" spans="2:10" x14ac:dyDescent="0.2">
      <c r="B34" s="7"/>
      <c r="C34" s="7"/>
      <c r="D34" s="26"/>
      <c r="E34" s="26"/>
      <c r="F34" s="7"/>
      <c r="G34" s="7"/>
      <c r="H34" s="7"/>
      <c r="I34" s="7"/>
      <c r="J34" s="7"/>
    </row>
    <row r="35" spans="2:10" ht="15.75" x14ac:dyDescent="0.25">
      <c r="B35" s="29"/>
      <c r="C35" s="7"/>
      <c r="D35" s="26"/>
      <c r="E35" s="26"/>
      <c r="F35" s="25"/>
      <c r="G35" s="7"/>
      <c r="H35" s="7"/>
      <c r="I35" s="7"/>
      <c r="J35" s="7"/>
    </row>
    <row r="36" spans="2:10" x14ac:dyDescent="0.2">
      <c r="B36" s="7"/>
      <c r="C36" s="7"/>
      <c r="D36" s="26"/>
      <c r="E36" s="26"/>
      <c r="F36" s="7"/>
      <c r="G36" s="7"/>
      <c r="H36" s="7"/>
      <c r="I36" s="7"/>
      <c r="J36" s="7"/>
    </row>
    <row r="37" spans="2:10" x14ac:dyDescent="0.2">
      <c r="B37" s="7"/>
      <c r="C37" s="7"/>
      <c r="D37" s="26"/>
      <c r="E37" s="26"/>
      <c r="F37" s="7"/>
      <c r="G37" s="7"/>
      <c r="H37" s="7"/>
      <c r="I37" s="7"/>
      <c r="J37" s="7"/>
    </row>
    <row r="38" spans="2:10" ht="13.5" x14ac:dyDescent="0.25">
      <c r="B38" s="25"/>
      <c r="C38" s="7"/>
      <c r="D38" s="26"/>
      <c r="E38" s="26"/>
      <c r="F38" s="7"/>
      <c r="G38" s="7"/>
      <c r="H38" s="7"/>
      <c r="I38" s="7"/>
      <c r="J38" s="7"/>
    </row>
  </sheetData>
  <mergeCells count="5">
    <mergeCell ref="B1:W1"/>
    <mergeCell ref="A2:C2"/>
    <mergeCell ref="A3:K3"/>
    <mergeCell ref="A4:A6"/>
    <mergeCell ref="B4:R4"/>
  </mergeCells>
  <pageMargins left="0.78740157499999996" right="0.78740157499999996" top="0.984251969" bottom="0.984251969" header="0.5" footer="0.5"/>
  <pageSetup scale="2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zoomScaleNormal="100" zoomScaleSheetLayoutView="100" workbookViewId="0">
      <pane ySplit="4" topLeftCell="A41" activePane="bottomLeft" state="frozen"/>
      <selection pane="bottomLeft" activeCell="A48" sqref="A48"/>
    </sheetView>
  </sheetViews>
  <sheetFormatPr defaultColWidth="11.42578125" defaultRowHeight="12.75" x14ac:dyDescent="0.2"/>
  <cols>
    <col min="1" max="1" width="22.140625" bestFit="1" customWidth="1"/>
    <col min="2" max="7" width="11.42578125" customWidth="1"/>
    <col min="8" max="8" width="16.5703125" customWidth="1"/>
    <col min="9" max="10" width="11.42578125" customWidth="1"/>
    <col min="11" max="11" width="10.7109375" bestFit="1" customWidth="1"/>
  </cols>
  <sheetData>
    <row r="1" spans="1:11" ht="38.25" customHeight="1" x14ac:dyDescent="0.25">
      <c r="A1" s="31" t="s">
        <v>22</v>
      </c>
      <c r="B1" s="54" t="s">
        <v>23</v>
      </c>
      <c r="C1" s="55"/>
      <c r="D1" s="55"/>
      <c r="E1" s="55"/>
      <c r="F1" s="55"/>
      <c r="G1" s="55"/>
      <c r="H1" s="55"/>
      <c r="I1" s="55"/>
      <c r="J1" s="55"/>
      <c r="K1" s="55"/>
    </row>
    <row r="2" spans="1:11" ht="14.25" x14ac:dyDescent="0.3">
      <c r="A2" s="56" t="s">
        <v>1</v>
      </c>
      <c r="B2" s="57"/>
      <c r="C2" s="57"/>
      <c r="D2" s="57"/>
      <c r="E2" s="57"/>
      <c r="F2" s="57"/>
      <c r="G2" s="57"/>
      <c r="H2" s="2"/>
      <c r="I2" s="2"/>
      <c r="J2" s="3"/>
      <c r="K2" s="3"/>
    </row>
    <row r="3" spans="1:11" ht="14.25" x14ac:dyDescent="0.3">
      <c r="A3" s="58" t="s">
        <v>2</v>
      </c>
      <c r="B3" s="59"/>
      <c r="C3" s="59"/>
      <c r="D3" s="59"/>
      <c r="E3" s="59"/>
      <c r="F3" s="59"/>
      <c r="G3" s="59"/>
      <c r="H3" s="5"/>
      <c r="I3" s="5"/>
      <c r="J3" s="32"/>
      <c r="K3" s="32"/>
    </row>
    <row r="4" spans="1:11" ht="45" x14ac:dyDescent="0.2">
      <c r="A4" s="10" t="s">
        <v>24</v>
      </c>
      <c r="B4" s="10" t="s">
        <v>25</v>
      </c>
      <c r="C4" s="10" t="s">
        <v>26</v>
      </c>
      <c r="D4" s="10" t="s">
        <v>27</v>
      </c>
      <c r="E4" s="10" t="s">
        <v>28</v>
      </c>
      <c r="F4" s="10" t="s">
        <v>29</v>
      </c>
      <c r="G4" s="10" t="s">
        <v>30</v>
      </c>
      <c r="H4" s="10" t="s">
        <v>31</v>
      </c>
      <c r="I4" s="10" t="s">
        <v>32</v>
      </c>
      <c r="J4" s="10" t="s">
        <v>33</v>
      </c>
      <c r="K4" s="10" t="s">
        <v>34</v>
      </c>
    </row>
    <row r="5" spans="1:11" ht="15" x14ac:dyDescent="0.3">
      <c r="A5" s="12">
        <v>1981</v>
      </c>
      <c r="B5" s="33" t="s">
        <v>35</v>
      </c>
      <c r="C5" s="33" t="s">
        <v>35</v>
      </c>
      <c r="D5" s="33" t="s">
        <v>35</v>
      </c>
      <c r="E5" s="33" t="s">
        <v>35</v>
      </c>
      <c r="F5" s="33" t="s">
        <v>35</v>
      </c>
      <c r="G5" s="33" t="s">
        <v>35</v>
      </c>
      <c r="H5" s="33" t="s">
        <v>35</v>
      </c>
      <c r="I5" s="33" t="s">
        <v>35</v>
      </c>
      <c r="J5" s="33" t="s">
        <v>35</v>
      </c>
      <c r="K5" s="33" t="s">
        <v>35</v>
      </c>
    </row>
    <row r="6" spans="1:11" ht="15" x14ac:dyDescent="0.3">
      <c r="A6" s="12">
        <v>1982</v>
      </c>
      <c r="B6" s="33" t="s">
        <v>35</v>
      </c>
      <c r="C6" s="33" t="s">
        <v>35</v>
      </c>
      <c r="D6" s="33" t="s">
        <v>35</v>
      </c>
      <c r="E6" s="33" t="s">
        <v>35</v>
      </c>
      <c r="F6" s="33" t="s">
        <v>35</v>
      </c>
      <c r="G6" s="33" t="s">
        <v>35</v>
      </c>
      <c r="H6" s="33" t="s">
        <v>35</v>
      </c>
      <c r="I6" s="33" t="s">
        <v>35</v>
      </c>
      <c r="J6" s="33" t="s">
        <v>35</v>
      </c>
      <c r="K6" s="33" t="s">
        <v>35</v>
      </c>
    </row>
    <row r="7" spans="1:11" ht="15" x14ac:dyDescent="0.3">
      <c r="A7" s="12">
        <v>1983</v>
      </c>
      <c r="B7" s="33" t="s">
        <v>35</v>
      </c>
      <c r="C7" s="33" t="s">
        <v>35</v>
      </c>
      <c r="D7" s="33" t="s">
        <v>35</v>
      </c>
      <c r="E7" s="33" t="s">
        <v>35</v>
      </c>
      <c r="F7" s="33" t="s">
        <v>35</v>
      </c>
      <c r="G7" s="33" t="s">
        <v>35</v>
      </c>
      <c r="H7" s="33" t="s">
        <v>35</v>
      </c>
      <c r="I7" s="33" t="s">
        <v>35</v>
      </c>
      <c r="J7" s="33" t="s">
        <v>35</v>
      </c>
      <c r="K7" s="33" t="s">
        <v>35</v>
      </c>
    </row>
    <row r="8" spans="1:11" ht="15" x14ac:dyDescent="0.3">
      <c r="A8" s="12">
        <v>1984</v>
      </c>
      <c r="B8" s="33" t="s">
        <v>35</v>
      </c>
      <c r="C8" s="33" t="s">
        <v>35</v>
      </c>
      <c r="D8" s="33" t="s">
        <v>35</v>
      </c>
      <c r="E8" s="33" t="s">
        <v>35</v>
      </c>
      <c r="F8" s="33" t="s">
        <v>35</v>
      </c>
      <c r="G8" s="33" t="s">
        <v>35</v>
      </c>
      <c r="H8" s="33" t="s">
        <v>35</v>
      </c>
      <c r="I8" s="33" t="s">
        <v>35</v>
      </c>
      <c r="J8" s="33" t="s">
        <v>35</v>
      </c>
      <c r="K8" s="33" t="s">
        <v>35</v>
      </c>
    </row>
    <row r="9" spans="1:11" ht="15" x14ac:dyDescent="0.3">
      <c r="A9" s="12">
        <v>1985</v>
      </c>
      <c r="B9" s="33" t="s">
        <v>35</v>
      </c>
      <c r="C9" s="33" t="s">
        <v>35</v>
      </c>
      <c r="D9" s="33" t="s">
        <v>35</v>
      </c>
      <c r="E9" s="33" t="s">
        <v>35</v>
      </c>
      <c r="F9" s="33" t="s">
        <v>35</v>
      </c>
      <c r="G9" s="33" t="s">
        <v>35</v>
      </c>
      <c r="H9" s="33" t="s">
        <v>35</v>
      </c>
      <c r="I9" s="33" t="s">
        <v>35</v>
      </c>
      <c r="J9" s="33" t="s">
        <v>35</v>
      </c>
      <c r="K9" s="33" t="s">
        <v>35</v>
      </c>
    </row>
    <row r="10" spans="1:11" ht="15" x14ac:dyDescent="0.3">
      <c r="A10" s="12">
        <v>1986</v>
      </c>
      <c r="B10" s="33" t="s">
        <v>35</v>
      </c>
      <c r="C10" s="33" t="s">
        <v>35</v>
      </c>
      <c r="D10" s="33" t="s">
        <v>35</v>
      </c>
      <c r="E10" s="33" t="s">
        <v>35</v>
      </c>
      <c r="F10" s="33" t="s">
        <v>35</v>
      </c>
      <c r="G10" s="33" t="s">
        <v>35</v>
      </c>
      <c r="H10" s="33" t="s">
        <v>35</v>
      </c>
      <c r="I10" s="33" t="s">
        <v>35</v>
      </c>
      <c r="J10" s="33" t="s">
        <v>35</v>
      </c>
      <c r="K10" s="33" t="s">
        <v>35</v>
      </c>
    </row>
    <row r="11" spans="1:11" ht="15" x14ac:dyDescent="0.3">
      <c r="A11" s="12">
        <v>1987</v>
      </c>
      <c r="B11" s="33" t="s">
        <v>35</v>
      </c>
      <c r="C11" s="33" t="s">
        <v>35</v>
      </c>
      <c r="D11" s="33" t="s">
        <v>35</v>
      </c>
      <c r="E11" s="33" t="s">
        <v>35</v>
      </c>
      <c r="F11" s="33" t="s">
        <v>35</v>
      </c>
      <c r="G11" s="33" t="s">
        <v>35</v>
      </c>
      <c r="H11" s="33" t="s">
        <v>35</v>
      </c>
      <c r="I11" s="33" t="s">
        <v>35</v>
      </c>
      <c r="J11" s="33" t="s">
        <v>35</v>
      </c>
      <c r="K11" s="33" t="s">
        <v>35</v>
      </c>
    </row>
    <row r="12" spans="1:11" ht="15" x14ac:dyDescent="0.3">
      <c r="A12" s="12">
        <v>1988</v>
      </c>
      <c r="B12" s="33" t="s">
        <v>35</v>
      </c>
      <c r="C12" s="33" t="s">
        <v>35</v>
      </c>
      <c r="D12" s="33" t="s">
        <v>35</v>
      </c>
      <c r="E12" s="33" t="s">
        <v>35</v>
      </c>
      <c r="F12" s="33" t="s">
        <v>35</v>
      </c>
      <c r="G12" s="33" t="s">
        <v>35</v>
      </c>
      <c r="H12" s="33" t="s">
        <v>35</v>
      </c>
      <c r="I12" s="33" t="s">
        <v>35</v>
      </c>
      <c r="J12" s="33" t="s">
        <v>35</v>
      </c>
      <c r="K12" s="33" t="s">
        <v>35</v>
      </c>
    </row>
    <row r="13" spans="1:11" ht="15" x14ac:dyDescent="0.3">
      <c r="A13" s="12">
        <v>1989</v>
      </c>
      <c r="B13" s="33" t="s">
        <v>35</v>
      </c>
      <c r="C13" s="33" t="s">
        <v>35</v>
      </c>
      <c r="D13" s="33" t="s">
        <v>35</v>
      </c>
      <c r="E13" s="33" t="s">
        <v>35</v>
      </c>
      <c r="F13" s="33" t="s">
        <v>35</v>
      </c>
      <c r="G13" s="33" t="s">
        <v>35</v>
      </c>
      <c r="H13" s="33" t="s">
        <v>35</v>
      </c>
      <c r="I13" s="33" t="s">
        <v>35</v>
      </c>
      <c r="J13" s="33" t="s">
        <v>35</v>
      </c>
      <c r="K13" s="33" t="s">
        <v>35</v>
      </c>
    </row>
    <row r="14" spans="1:11" ht="15" x14ac:dyDescent="0.3">
      <c r="A14" s="12">
        <v>1990</v>
      </c>
      <c r="B14" s="33" t="s">
        <v>35</v>
      </c>
      <c r="C14" s="33" t="s">
        <v>35</v>
      </c>
      <c r="D14" s="33" t="s">
        <v>35</v>
      </c>
      <c r="E14" s="33" t="s">
        <v>35</v>
      </c>
      <c r="F14" s="33" t="s">
        <v>35</v>
      </c>
      <c r="G14" s="33" t="s">
        <v>35</v>
      </c>
      <c r="H14" s="33" t="s">
        <v>35</v>
      </c>
      <c r="I14" s="33" t="s">
        <v>35</v>
      </c>
      <c r="J14" s="33" t="s">
        <v>35</v>
      </c>
      <c r="K14" s="33" t="s">
        <v>35</v>
      </c>
    </row>
    <row r="15" spans="1:11" ht="15" x14ac:dyDescent="0.3">
      <c r="A15" s="12">
        <v>1991</v>
      </c>
      <c r="B15" s="33" t="s">
        <v>35</v>
      </c>
      <c r="C15" s="33" t="s">
        <v>35</v>
      </c>
      <c r="D15" s="33" t="s">
        <v>35</v>
      </c>
      <c r="E15" s="33" t="s">
        <v>35</v>
      </c>
      <c r="F15" s="33" t="s">
        <v>35</v>
      </c>
      <c r="G15" s="33" t="s">
        <v>35</v>
      </c>
      <c r="H15" s="33" t="s">
        <v>35</v>
      </c>
      <c r="I15" s="33" t="s">
        <v>35</v>
      </c>
      <c r="J15" s="33" t="s">
        <v>35</v>
      </c>
      <c r="K15" s="33" t="s">
        <v>35</v>
      </c>
    </row>
    <row r="16" spans="1:11" ht="15" x14ac:dyDescent="0.3">
      <c r="A16" s="12">
        <v>1992</v>
      </c>
      <c r="B16" s="33" t="s">
        <v>35</v>
      </c>
      <c r="C16" s="33" t="s">
        <v>35</v>
      </c>
      <c r="D16" s="33" t="s">
        <v>35</v>
      </c>
      <c r="E16" s="33" t="s">
        <v>35</v>
      </c>
      <c r="F16" s="33" t="s">
        <v>35</v>
      </c>
      <c r="G16" s="33" t="s">
        <v>35</v>
      </c>
      <c r="H16" s="33" t="s">
        <v>35</v>
      </c>
      <c r="I16" s="33" t="s">
        <v>35</v>
      </c>
      <c r="J16" s="33" t="s">
        <v>35</v>
      </c>
      <c r="K16" s="33" t="s">
        <v>35</v>
      </c>
    </row>
    <row r="17" spans="1:11" ht="15" x14ac:dyDescent="0.3">
      <c r="A17" s="12">
        <v>1993</v>
      </c>
      <c r="B17" s="33" t="s">
        <v>35</v>
      </c>
      <c r="C17" s="33" t="s">
        <v>35</v>
      </c>
      <c r="D17" s="33" t="s">
        <v>35</v>
      </c>
      <c r="E17" s="33" t="s">
        <v>35</v>
      </c>
      <c r="F17" s="33" t="s">
        <v>35</v>
      </c>
      <c r="G17" s="33" t="s">
        <v>35</v>
      </c>
      <c r="H17" s="33" t="s">
        <v>35</v>
      </c>
      <c r="I17" s="33" t="s">
        <v>35</v>
      </c>
      <c r="J17" s="33" t="s">
        <v>35</v>
      </c>
      <c r="K17" s="33" t="s">
        <v>35</v>
      </c>
    </row>
    <row r="18" spans="1:11" ht="15" x14ac:dyDescent="0.3">
      <c r="A18" s="12">
        <v>1994</v>
      </c>
      <c r="B18" s="33" t="s">
        <v>35</v>
      </c>
      <c r="C18" s="33" t="s">
        <v>35</v>
      </c>
      <c r="D18" s="33" t="s">
        <v>35</v>
      </c>
      <c r="E18" s="33" t="s">
        <v>35</v>
      </c>
      <c r="F18" s="33" t="s">
        <v>35</v>
      </c>
      <c r="G18" s="33" t="s">
        <v>35</v>
      </c>
      <c r="H18" s="33" t="s">
        <v>35</v>
      </c>
      <c r="I18" s="33" t="s">
        <v>35</v>
      </c>
      <c r="J18" s="33" t="s">
        <v>35</v>
      </c>
      <c r="K18" s="33" t="s">
        <v>35</v>
      </c>
    </row>
    <row r="19" spans="1:11" ht="15" x14ac:dyDescent="0.3">
      <c r="A19" s="12">
        <v>1995</v>
      </c>
      <c r="B19" s="33" t="s">
        <v>35</v>
      </c>
      <c r="C19" s="33" t="s">
        <v>35</v>
      </c>
      <c r="D19" s="33" t="s">
        <v>35</v>
      </c>
      <c r="E19" s="33" t="s">
        <v>35</v>
      </c>
      <c r="F19" s="33" t="s">
        <v>35</v>
      </c>
      <c r="G19" s="33" t="s">
        <v>35</v>
      </c>
      <c r="H19" s="33" t="s">
        <v>35</v>
      </c>
      <c r="I19" s="33" t="s">
        <v>35</v>
      </c>
      <c r="J19" s="33" t="s">
        <v>35</v>
      </c>
      <c r="K19" s="33" t="s">
        <v>35</v>
      </c>
    </row>
    <row r="20" spans="1:11" ht="15" x14ac:dyDescent="0.3">
      <c r="A20" s="12">
        <v>1996</v>
      </c>
      <c r="B20" s="33" t="s">
        <v>35</v>
      </c>
      <c r="C20" s="33" t="s">
        <v>35</v>
      </c>
      <c r="D20" s="33" t="s">
        <v>35</v>
      </c>
      <c r="E20" s="33" t="s">
        <v>35</v>
      </c>
      <c r="F20" s="33" t="s">
        <v>35</v>
      </c>
      <c r="G20" s="33" t="s">
        <v>35</v>
      </c>
      <c r="H20" s="33" t="s">
        <v>35</v>
      </c>
      <c r="I20" s="33" t="s">
        <v>35</v>
      </c>
      <c r="J20" s="33" t="s">
        <v>35</v>
      </c>
      <c r="K20" s="33" t="s">
        <v>35</v>
      </c>
    </row>
    <row r="21" spans="1:11" ht="15" x14ac:dyDescent="0.3">
      <c r="A21" s="12">
        <v>1997</v>
      </c>
      <c r="B21" s="14">
        <v>3664.91599</v>
      </c>
      <c r="C21" s="14">
        <v>11.59633</v>
      </c>
      <c r="D21" s="14">
        <v>1015.01837</v>
      </c>
      <c r="E21" s="14">
        <v>96.361620000000002</v>
      </c>
      <c r="F21" s="14">
        <v>708.41174999999998</v>
      </c>
      <c r="G21" s="14">
        <v>3029.49595</v>
      </c>
      <c r="H21" s="14">
        <v>531.20950000000005</v>
      </c>
      <c r="I21" s="14">
        <v>1372.75062</v>
      </c>
      <c r="J21" s="14">
        <v>1427.7055600000001</v>
      </c>
      <c r="K21" s="14">
        <v>11629.710210000001</v>
      </c>
    </row>
    <row r="22" spans="1:11" ht="15" x14ac:dyDescent="0.3">
      <c r="A22" s="12">
        <v>1998</v>
      </c>
      <c r="B22" s="14">
        <v>3657</v>
      </c>
      <c r="C22" s="14">
        <v>13</v>
      </c>
      <c r="D22" s="14">
        <v>1018</v>
      </c>
      <c r="E22" s="14">
        <v>94</v>
      </c>
      <c r="F22" s="14">
        <v>788</v>
      </c>
      <c r="G22" s="14">
        <v>3125</v>
      </c>
      <c r="H22" s="14">
        <v>569</v>
      </c>
      <c r="I22" s="14">
        <v>1454</v>
      </c>
      <c r="J22" s="14">
        <v>1446</v>
      </c>
      <c r="K22" s="14">
        <v>11895.99186</v>
      </c>
    </row>
    <row r="23" spans="1:11" ht="15" x14ac:dyDescent="0.3">
      <c r="A23" s="12">
        <v>1999</v>
      </c>
      <c r="B23" s="14">
        <v>3553.1254199999998</v>
      </c>
      <c r="C23" s="14">
        <v>14</v>
      </c>
      <c r="D23" s="14">
        <v>987.44781999999998</v>
      </c>
      <c r="E23" s="14">
        <v>90</v>
      </c>
      <c r="F23" s="14">
        <v>870</v>
      </c>
      <c r="G23" s="14">
        <v>3251</v>
      </c>
      <c r="H23" s="14">
        <v>665</v>
      </c>
      <c r="I23" s="14">
        <v>1501</v>
      </c>
      <c r="J23" s="14">
        <v>1444</v>
      </c>
      <c r="K23" s="14">
        <v>12032.52765</v>
      </c>
    </row>
    <row r="24" spans="1:11" ht="15" x14ac:dyDescent="0.3">
      <c r="A24" s="12">
        <v>2000</v>
      </c>
      <c r="B24" s="14">
        <v>3424</v>
      </c>
      <c r="C24" s="14">
        <v>14</v>
      </c>
      <c r="D24" s="14">
        <v>982.17200000000003</v>
      </c>
      <c r="E24" s="14">
        <v>82</v>
      </c>
      <c r="F24" s="14">
        <v>942</v>
      </c>
      <c r="G24" s="14">
        <v>3398</v>
      </c>
      <c r="H24" s="14">
        <v>748</v>
      </c>
      <c r="I24" s="14">
        <v>1566</v>
      </c>
      <c r="J24" s="14">
        <v>1422</v>
      </c>
      <c r="K24" s="14">
        <v>12119.172</v>
      </c>
    </row>
    <row r="25" spans="1:11" ht="15" x14ac:dyDescent="0.3">
      <c r="A25" s="12">
        <v>2001</v>
      </c>
      <c r="B25" s="14">
        <v>3455</v>
      </c>
      <c r="C25" s="14">
        <v>14</v>
      </c>
      <c r="D25" s="14">
        <v>983.29557</v>
      </c>
      <c r="E25" s="14">
        <v>60</v>
      </c>
      <c r="F25" s="14">
        <v>948</v>
      </c>
      <c r="G25" s="14">
        <v>3410</v>
      </c>
      <c r="H25" s="14">
        <v>765</v>
      </c>
      <c r="I25" s="14">
        <v>1556</v>
      </c>
      <c r="J25" s="14">
        <v>1385</v>
      </c>
      <c r="K25" s="14">
        <v>12082.29557</v>
      </c>
    </row>
    <row r="26" spans="1:11" ht="15" x14ac:dyDescent="0.3">
      <c r="A26" s="12">
        <v>2002</v>
      </c>
      <c r="B26" s="14">
        <v>3326.4</v>
      </c>
      <c r="C26" s="14">
        <v>14</v>
      </c>
      <c r="D26" s="14">
        <v>998.62</v>
      </c>
      <c r="E26" s="14">
        <v>61</v>
      </c>
      <c r="F26" s="14">
        <v>957</v>
      </c>
      <c r="G26" s="14">
        <v>3509</v>
      </c>
      <c r="H26" s="14">
        <v>762.6</v>
      </c>
      <c r="I26" s="14">
        <v>1531.6</v>
      </c>
      <c r="J26" s="14">
        <v>1400.2</v>
      </c>
      <c r="K26" s="14">
        <v>12048</v>
      </c>
    </row>
    <row r="27" spans="1:11" ht="15" x14ac:dyDescent="0.3">
      <c r="A27" s="12">
        <v>2003</v>
      </c>
      <c r="B27" s="14">
        <v>3334</v>
      </c>
      <c r="C27" s="14">
        <v>14.1</v>
      </c>
      <c r="D27" s="14">
        <v>1003.48</v>
      </c>
      <c r="E27" s="14">
        <v>62.9</v>
      </c>
      <c r="F27" s="14">
        <v>975</v>
      </c>
      <c r="G27" s="14">
        <v>3530</v>
      </c>
      <c r="H27" s="14">
        <v>774.7</v>
      </c>
      <c r="I27" s="14">
        <v>1535</v>
      </c>
      <c r="J27" s="14">
        <v>1380</v>
      </c>
      <c r="K27" s="14">
        <v>12093</v>
      </c>
    </row>
    <row r="28" spans="1:11" ht="15" x14ac:dyDescent="0.3">
      <c r="A28" s="12">
        <v>2004</v>
      </c>
      <c r="B28" s="14">
        <v>3174</v>
      </c>
      <c r="C28" s="14">
        <v>13.4</v>
      </c>
      <c r="D28" s="14">
        <v>978</v>
      </c>
      <c r="E28" s="14">
        <v>70</v>
      </c>
      <c r="F28" s="14">
        <v>949</v>
      </c>
      <c r="G28" s="14">
        <v>3305</v>
      </c>
      <c r="H28" s="14">
        <v>781.4</v>
      </c>
      <c r="I28" s="14">
        <v>1522</v>
      </c>
      <c r="J28" s="14">
        <v>1335.8</v>
      </c>
      <c r="K28" s="14">
        <v>11633.599999999999</v>
      </c>
    </row>
    <row r="29" spans="1:11" ht="15" x14ac:dyDescent="0.3">
      <c r="A29" s="12">
        <v>2005</v>
      </c>
      <c r="B29" s="14">
        <v>3256</v>
      </c>
      <c r="C29" s="14">
        <v>14</v>
      </c>
      <c r="D29" s="14">
        <v>994</v>
      </c>
      <c r="E29" s="14">
        <v>75</v>
      </c>
      <c r="F29" s="14">
        <v>977</v>
      </c>
      <c r="G29" s="14">
        <v>3350</v>
      </c>
      <c r="H29" s="14">
        <v>806</v>
      </c>
      <c r="I29" s="14">
        <v>1542</v>
      </c>
      <c r="J29" s="14">
        <v>1358</v>
      </c>
      <c r="K29" s="14">
        <v>11849</v>
      </c>
    </row>
    <row r="30" spans="1:11" ht="15" x14ac:dyDescent="0.3">
      <c r="A30" s="12">
        <v>2006</v>
      </c>
      <c r="B30" s="14">
        <v>3302</v>
      </c>
      <c r="C30" s="14">
        <v>15</v>
      </c>
      <c r="D30" s="14">
        <v>1017</v>
      </c>
      <c r="E30" s="14">
        <v>58</v>
      </c>
      <c r="F30" s="14">
        <v>1005</v>
      </c>
      <c r="G30" s="14">
        <v>3451</v>
      </c>
      <c r="H30" s="14">
        <v>842</v>
      </c>
      <c r="I30" s="14">
        <v>1573</v>
      </c>
      <c r="J30" s="14">
        <v>1379</v>
      </c>
      <c r="K30" s="14">
        <v>12110</v>
      </c>
    </row>
    <row r="31" spans="1:11" ht="15" x14ac:dyDescent="0.3">
      <c r="A31" s="12">
        <v>2007</v>
      </c>
      <c r="B31" s="14">
        <v>3378</v>
      </c>
      <c r="C31" s="14">
        <v>15</v>
      </c>
      <c r="D31" s="14">
        <v>1030</v>
      </c>
      <c r="E31" s="14">
        <v>57</v>
      </c>
      <c r="F31" s="14">
        <v>1031</v>
      </c>
      <c r="G31" s="14">
        <v>3661</v>
      </c>
      <c r="H31" s="14">
        <v>910</v>
      </c>
      <c r="I31" s="14">
        <v>1602</v>
      </c>
      <c r="J31" s="14">
        <v>1443</v>
      </c>
      <c r="K31" s="14">
        <v>12508</v>
      </c>
    </row>
    <row r="32" spans="1:11" ht="15" x14ac:dyDescent="0.3">
      <c r="A32" s="12">
        <v>2008</v>
      </c>
      <c r="B32" s="14">
        <v>3125</v>
      </c>
      <c r="C32" s="14">
        <v>16</v>
      </c>
      <c r="D32" s="14">
        <v>1029</v>
      </c>
      <c r="E32" s="14">
        <v>52</v>
      </c>
      <c r="F32" s="14">
        <v>1085</v>
      </c>
      <c r="G32" s="14">
        <v>3868</v>
      </c>
      <c r="H32" s="14">
        <v>967</v>
      </c>
      <c r="I32" s="14">
        <v>1653</v>
      </c>
      <c r="J32" s="14">
        <v>1514</v>
      </c>
      <c r="K32" s="14">
        <v>12593</v>
      </c>
    </row>
    <row r="33" spans="1:11" ht="15" x14ac:dyDescent="0.3">
      <c r="A33" s="12">
        <v>2009</v>
      </c>
      <c r="B33" s="14">
        <v>3300</v>
      </c>
      <c r="C33" s="14">
        <v>17</v>
      </c>
      <c r="D33" s="14">
        <v>1075</v>
      </c>
      <c r="E33" s="14">
        <v>67</v>
      </c>
      <c r="F33" s="14">
        <v>1123</v>
      </c>
      <c r="G33" s="14">
        <v>3913</v>
      </c>
      <c r="H33" s="14">
        <v>992</v>
      </c>
      <c r="I33" s="14">
        <v>1654</v>
      </c>
      <c r="J33" s="14">
        <v>1519</v>
      </c>
      <c r="K33" s="14">
        <v>12971</v>
      </c>
    </row>
    <row r="34" spans="1:11" ht="15" x14ac:dyDescent="0.3">
      <c r="A34" s="12">
        <v>2010</v>
      </c>
      <c r="B34" s="14">
        <v>3298</v>
      </c>
      <c r="C34" s="14">
        <v>17</v>
      </c>
      <c r="D34" s="14">
        <v>912</v>
      </c>
      <c r="E34" s="14">
        <v>70</v>
      </c>
      <c r="F34" s="14">
        <v>1169</v>
      </c>
      <c r="G34" s="14">
        <v>3601</v>
      </c>
      <c r="H34" s="14">
        <v>963</v>
      </c>
      <c r="I34" s="14">
        <v>1536</v>
      </c>
      <c r="J34" s="14">
        <v>1540</v>
      </c>
      <c r="K34" s="14">
        <v>12267</v>
      </c>
    </row>
    <row r="35" spans="1:11" ht="15" x14ac:dyDescent="0.3">
      <c r="A35" s="12">
        <f t="shared" ref="A35:A46" si="0">A34+1</f>
        <v>2011</v>
      </c>
      <c r="B35" s="14">
        <v>3262</v>
      </c>
      <c r="C35" s="14">
        <v>20</v>
      </c>
      <c r="D35" s="14">
        <v>1074</v>
      </c>
      <c r="E35" s="14">
        <v>91</v>
      </c>
      <c r="F35" s="14">
        <v>1275</v>
      </c>
      <c r="G35" s="14">
        <v>3765</v>
      </c>
      <c r="H35" s="14">
        <v>1092</v>
      </c>
      <c r="I35" s="14">
        <v>1577</v>
      </c>
      <c r="J35" s="14">
        <v>1584</v>
      </c>
      <c r="K35" s="14">
        <v>12930</v>
      </c>
    </row>
    <row r="36" spans="1:11" ht="15" x14ac:dyDescent="0.3">
      <c r="A36" s="12">
        <f t="shared" si="0"/>
        <v>2012</v>
      </c>
      <c r="B36" s="14">
        <v>3220</v>
      </c>
      <c r="C36" s="21">
        <v>17</v>
      </c>
      <c r="D36" s="14">
        <v>1150</v>
      </c>
      <c r="E36" s="21">
        <v>69</v>
      </c>
      <c r="F36" s="14">
        <v>1345</v>
      </c>
      <c r="G36" s="14">
        <v>3954</v>
      </c>
      <c r="H36" s="14">
        <v>1078</v>
      </c>
      <c r="I36" s="14">
        <v>1638</v>
      </c>
      <c r="J36" s="14">
        <v>1629</v>
      </c>
      <c r="K36" s="14">
        <v>13246</v>
      </c>
    </row>
    <row r="37" spans="1:11" ht="15" x14ac:dyDescent="0.3">
      <c r="A37" s="12">
        <f t="shared" si="0"/>
        <v>2013</v>
      </c>
      <c r="B37" s="14">
        <v>3360</v>
      </c>
      <c r="C37" s="21">
        <v>18</v>
      </c>
      <c r="D37" s="14">
        <v>1175</v>
      </c>
      <c r="E37" s="21">
        <v>69</v>
      </c>
      <c r="F37" s="14">
        <v>1470</v>
      </c>
      <c r="G37" s="14">
        <v>4147</v>
      </c>
      <c r="H37" s="14">
        <v>1117</v>
      </c>
      <c r="I37" s="14">
        <v>1692</v>
      </c>
      <c r="J37" s="14">
        <v>1671</v>
      </c>
      <c r="K37" s="14">
        <v>13810</v>
      </c>
    </row>
    <row r="38" spans="1:11" ht="14.25" customHeight="1" thickBot="1" x14ac:dyDescent="0.35">
      <c r="A38" s="34">
        <f t="shared" si="0"/>
        <v>2014</v>
      </c>
      <c r="B38" s="35">
        <v>3311</v>
      </c>
      <c r="C38" s="35">
        <v>19</v>
      </c>
      <c r="D38" s="35">
        <v>1206</v>
      </c>
      <c r="E38" s="35">
        <v>70</v>
      </c>
      <c r="F38" s="35">
        <v>1586</v>
      </c>
      <c r="G38" s="35">
        <v>4323</v>
      </c>
      <c r="H38" s="35">
        <v>1158</v>
      </c>
      <c r="I38" s="35">
        <v>1779</v>
      </c>
      <c r="J38" s="35">
        <v>1705</v>
      </c>
      <c r="K38" s="35">
        <v>14191</v>
      </c>
    </row>
    <row r="39" spans="1:11" ht="14.25" customHeight="1" thickBot="1" x14ac:dyDescent="0.35">
      <c r="A39" s="34">
        <f t="shared" si="0"/>
        <v>2015</v>
      </c>
      <c r="B39" s="36">
        <v>3131</v>
      </c>
      <c r="C39" s="36">
        <v>20</v>
      </c>
      <c r="D39" s="36">
        <v>1261</v>
      </c>
      <c r="E39" s="36">
        <v>70</v>
      </c>
      <c r="F39" s="36">
        <v>1622</v>
      </c>
      <c r="G39" s="36">
        <v>4441</v>
      </c>
      <c r="H39" s="36">
        <v>1189</v>
      </c>
      <c r="I39" s="36">
        <v>1817</v>
      </c>
      <c r="J39" s="36">
        <v>1761</v>
      </c>
      <c r="K39" s="36">
        <v>14331</v>
      </c>
    </row>
    <row r="40" spans="1:11" ht="15.75" thickBot="1" x14ac:dyDescent="0.35">
      <c r="A40" s="34">
        <f t="shared" si="0"/>
        <v>2016</v>
      </c>
      <c r="B40" s="21">
        <v>3227</v>
      </c>
      <c r="C40" s="21">
        <v>20</v>
      </c>
      <c r="D40" s="21">
        <v>1280</v>
      </c>
      <c r="E40" s="21">
        <v>72</v>
      </c>
      <c r="F40" s="21">
        <v>1625</v>
      </c>
      <c r="G40" s="21">
        <v>4474</v>
      </c>
      <c r="H40" s="21">
        <v>1194</v>
      </c>
      <c r="I40" s="21">
        <v>1865</v>
      </c>
      <c r="J40" s="21">
        <v>1788</v>
      </c>
      <c r="K40" s="21">
        <v>14553</v>
      </c>
    </row>
    <row r="41" spans="1:11" ht="15.75" thickBot="1" x14ac:dyDescent="0.35">
      <c r="A41" s="34">
        <f t="shared" si="0"/>
        <v>2017</v>
      </c>
      <c r="B41" s="21">
        <v>3254</v>
      </c>
      <c r="C41" s="21">
        <v>21</v>
      </c>
      <c r="D41" s="21">
        <v>1293</v>
      </c>
      <c r="E41" s="21">
        <v>73</v>
      </c>
      <c r="F41" s="21">
        <v>1639</v>
      </c>
      <c r="G41" s="21">
        <v>4524</v>
      </c>
      <c r="H41" s="21">
        <v>1206</v>
      </c>
      <c r="I41" s="21">
        <v>1894</v>
      </c>
      <c r="J41" s="21">
        <v>1803</v>
      </c>
      <c r="K41" s="21">
        <v>14712</v>
      </c>
    </row>
    <row r="42" spans="1:11" ht="15.75" thickBot="1" x14ac:dyDescent="0.35">
      <c r="A42" s="34">
        <v>2018</v>
      </c>
      <c r="B42" s="21">
        <v>3287</v>
      </c>
      <c r="C42" s="21">
        <v>21</v>
      </c>
      <c r="D42" s="21">
        <v>1308</v>
      </c>
      <c r="E42" s="21">
        <v>73</v>
      </c>
      <c r="F42" s="21">
        <v>1674</v>
      </c>
      <c r="G42" s="21">
        <v>4564</v>
      </c>
      <c r="H42" s="21">
        <v>1218</v>
      </c>
      <c r="I42" s="21">
        <v>1939</v>
      </c>
      <c r="J42" s="21">
        <v>1842</v>
      </c>
      <c r="K42" s="21">
        <v>14925</v>
      </c>
    </row>
    <row r="43" spans="1:11" ht="15.75" thickBot="1" x14ac:dyDescent="0.35">
      <c r="A43" s="34">
        <f t="shared" si="0"/>
        <v>2019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ht="15.75" thickBot="1" x14ac:dyDescent="0.35">
      <c r="A44" s="34">
        <v>2019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1" ht="15.75" thickBot="1" x14ac:dyDescent="0.35">
      <c r="A45" s="34">
        <f t="shared" si="0"/>
        <v>2020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1" ht="15.75" thickBot="1" x14ac:dyDescent="0.35">
      <c r="A46" s="34">
        <f t="shared" si="0"/>
        <v>2021</v>
      </c>
    </row>
    <row r="47" spans="1:11" x14ac:dyDescent="0.2">
      <c r="A47" s="27" t="s">
        <v>57</v>
      </c>
      <c r="B47" s="27"/>
    </row>
  </sheetData>
  <mergeCells count="3">
    <mergeCell ref="B1:K1"/>
    <mergeCell ref="A2:G2"/>
    <mergeCell ref="A3:G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view="pageBreakPreview" zoomScaleNormal="100" zoomScaleSheetLayoutView="100" workbookViewId="0">
      <pane ySplit="4" topLeftCell="A17" activePane="bottomLeft" state="frozen"/>
      <selection pane="bottomLeft" activeCell="B24" sqref="B24"/>
    </sheetView>
  </sheetViews>
  <sheetFormatPr defaultColWidth="11.42578125" defaultRowHeight="12.75" x14ac:dyDescent="0.2"/>
  <cols>
    <col min="1" max="1" width="22.140625" bestFit="1" customWidth="1"/>
    <col min="2" max="4" width="11.42578125" customWidth="1"/>
    <col min="5" max="5" width="18.85546875" customWidth="1"/>
    <col min="6" max="6" width="17.28515625" customWidth="1"/>
    <col min="7" max="7" width="12.7109375" customWidth="1"/>
    <col min="8" max="8" width="16.140625" customWidth="1"/>
    <col min="9" max="9" width="11.42578125" customWidth="1"/>
    <col min="10" max="10" width="14.28515625" customWidth="1"/>
    <col min="11" max="11" width="14.42578125" customWidth="1"/>
    <col min="12" max="12" width="15.42578125" customWidth="1"/>
    <col min="13" max="13" width="13" customWidth="1"/>
    <col min="14" max="14" width="18.7109375" customWidth="1"/>
    <col min="15" max="15" width="11.42578125" customWidth="1"/>
    <col min="16" max="16" width="14.5703125" customWidth="1"/>
    <col min="17" max="17" width="12.7109375" customWidth="1"/>
  </cols>
  <sheetData>
    <row r="1" spans="1:17" ht="38.25" customHeight="1" x14ac:dyDescent="0.25">
      <c r="A1" s="31" t="s">
        <v>22</v>
      </c>
      <c r="B1" s="54" t="s">
        <v>23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14.25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2"/>
      <c r="O2" s="2"/>
      <c r="P2" s="3"/>
      <c r="Q2" s="3"/>
    </row>
    <row r="3" spans="1:17" ht="14.25" x14ac:dyDescent="0.3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"/>
      <c r="O3" s="5"/>
      <c r="P3" s="32"/>
      <c r="Q3" s="32"/>
    </row>
    <row r="4" spans="1:17" ht="90" x14ac:dyDescent="0.2">
      <c r="A4" s="48" t="s">
        <v>24</v>
      </c>
      <c r="B4" s="48" t="s">
        <v>43</v>
      </c>
      <c r="C4" s="48" t="s">
        <v>26</v>
      </c>
      <c r="D4" s="48" t="s">
        <v>44</v>
      </c>
      <c r="E4" s="48" t="s">
        <v>45</v>
      </c>
      <c r="F4" s="48" t="s">
        <v>46</v>
      </c>
      <c r="G4" s="10" t="s">
        <v>47</v>
      </c>
      <c r="H4" s="48" t="s">
        <v>48</v>
      </c>
      <c r="I4" s="48" t="s">
        <v>49</v>
      </c>
      <c r="J4" s="48" t="s">
        <v>50</v>
      </c>
      <c r="K4" s="48" t="s">
        <v>51</v>
      </c>
      <c r="L4" s="48" t="s">
        <v>52</v>
      </c>
      <c r="M4" s="48" t="s">
        <v>53</v>
      </c>
      <c r="N4" s="48" t="s">
        <v>54</v>
      </c>
      <c r="O4" s="48" t="s">
        <v>55</v>
      </c>
      <c r="P4" s="48" t="s">
        <v>56</v>
      </c>
      <c r="Q4" s="48" t="s">
        <v>34</v>
      </c>
    </row>
    <row r="5" spans="1:17" ht="15" x14ac:dyDescent="0.3">
      <c r="A5" s="12">
        <v>2000</v>
      </c>
      <c r="B5" s="14">
        <v>99274.558863031212</v>
      </c>
      <c r="C5" s="14">
        <v>5389.1326077220656</v>
      </c>
      <c r="D5" s="14">
        <v>73805.944421818887</v>
      </c>
      <c r="E5" s="14">
        <v>5242.145613810907</v>
      </c>
      <c r="F5" s="14">
        <v>4307.0795119054656</v>
      </c>
      <c r="G5" s="14">
        <v>23770.033324761866</v>
      </c>
      <c r="H5" s="14">
        <v>104043.03831148939</v>
      </c>
      <c r="I5" s="14">
        <v>19615.937716131462</v>
      </c>
      <c r="J5" s="14">
        <v>8173.7788842131658</v>
      </c>
      <c r="K5" s="14">
        <v>6461.9905630219891</v>
      </c>
      <c r="L5" s="14">
        <v>6013.5241839957498</v>
      </c>
      <c r="M5" s="14">
        <v>21130.673941389166</v>
      </c>
      <c r="N5" s="14">
        <v>12987.4851051239</v>
      </c>
      <c r="O5" s="14">
        <v>18502.748765048898</v>
      </c>
      <c r="P5" s="14">
        <v>11672.4409279554</v>
      </c>
      <c r="Q5" s="14">
        <v>446585.6157551959</v>
      </c>
    </row>
    <row r="6" spans="1:17" ht="15" x14ac:dyDescent="0.3">
      <c r="A6" s="12">
        <v>2001</v>
      </c>
      <c r="B6" s="14">
        <v>97306.259335518029</v>
      </c>
      <c r="C6" s="14">
        <v>5476.9859278213098</v>
      </c>
      <c r="D6" s="14">
        <v>73827.979110700151</v>
      </c>
      <c r="E6" s="14">
        <v>4087.1412305626154</v>
      </c>
      <c r="F6" s="14">
        <v>4399.7743555987763</v>
      </c>
      <c r="G6" s="14">
        <v>23832.486322102301</v>
      </c>
      <c r="H6" s="14">
        <v>104524.71170712925</v>
      </c>
      <c r="I6" s="14">
        <v>20121.5107468963</v>
      </c>
      <c r="J6" s="14">
        <v>8104.4752983944345</v>
      </c>
      <c r="K6" s="14">
        <v>6847.1853223279313</v>
      </c>
      <c r="L6" s="14">
        <v>5966.9916608975582</v>
      </c>
      <c r="M6" s="14">
        <v>21524.960003906574</v>
      </c>
      <c r="N6" s="14">
        <v>13614.263134237215</v>
      </c>
      <c r="O6" s="14">
        <v>18619.708941986515</v>
      </c>
      <c r="P6" s="14">
        <v>11989.7369287812</v>
      </c>
      <c r="Q6" s="14">
        <v>446523.14571695362</v>
      </c>
    </row>
    <row r="7" spans="1:17" ht="15" x14ac:dyDescent="0.3">
      <c r="A7" s="12">
        <v>2002</v>
      </c>
      <c r="B7" s="14">
        <v>94303.288531393264</v>
      </c>
      <c r="C7" s="14">
        <v>5570.5999546124904</v>
      </c>
      <c r="D7" s="14">
        <v>75775.235115854957</v>
      </c>
      <c r="E7" s="14">
        <v>4201.9162558036378</v>
      </c>
      <c r="F7" s="14">
        <v>4504.7487765278402</v>
      </c>
      <c r="G7" s="14">
        <v>24272.709332272891</v>
      </c>
      <c r="H7" s="14">
        <v>105342.03248574949</v>
      </c>
      <c r="I7" s="14">
        <v>20485.236628879116</v>
      </c>
      <c r="J7" s="14">
        <v>8106.878204296996</v>
      </c>
      <c r="K7" s="14">
        <v>6847.6208424405913</v>
      </c>
      <c r="L7" s="14">
        <v>6030.1694359708736</v>
      </c>
      <c r="M7" s="14">
        <v>21949.464352850187</v>
      </c>
      <c r="N7" s="14">
        <v>14426.227788984181</v>
      </c>
      <c r="O7" s="14">
        <v>18863.393112440695</v>
      </c>
      <c r="P7" s="14">
        <v>12993.5792001379</v>
      </c>
      <c r="Q7" s="14">
        <v>450119.01710658806</v>
      </c>
    </row>
    <row r="8" spans="1:17" ht="15" x14ac:dyDescent="0.3">
      <c r="A8" s="12">
        <v>2003</v>
      </c>
      <c r="B8" s="14">
        <v>104543.05600776231</v>
      </c>
      <c r="C8" s="14">
        <v>5669.3561279233672</v>
      </c>
      <c r="D8" s="14">
        <v>77723.789640435905</v>
      </c>
      <c r="E8" s="14">
        <v>4320.8598472553767</v>
      </c>
      <c r="F8" s="14">
        <v>4584.711202832942</v>
      </c>
      <c r="G8" s="14">
        <v>24792.435732598398</v>
      </c>
      <c r="H8" s="14">
        <v>106230.468796086</v>
      </c>
      <c r="I8" s="14">
        <v>22095.122045366516</v>
      </c>
      <c r="J8" s="14">
        <v>9253.9260394144039</v>
      </c>
      <c r="K8" s="14">
        <v>6958.1464992974752</v>
      </c>
      <c r="L8" s="14">
        <v>6610.7365614189748</v>
      </c>
      <c r="M8" s="14">
        <v>22285.101789386496</v>
      </c>
      <c r="N8" s="14">
        <v>15290.706083893738</v>
      </c>
      <c r="O8" s="14">
        <v>19433.645121613325</v>
      </c>
      <c r="P8" s="14">
        <v>13351.678089841584</v>
      </c>
      <c r="Q8" s="14">
        <v>469754.16999880748</v>
      </c>
    </row>
    <row r="9" spans="1:17" ht="15" x14ac:dyDescent="0.3">
      <c r="A9" s="12">
        <v>2004</v>
      </c>
      <c r="B9" s="14">
        <v>97847.009517009588</v>
      </c>
      <c r="C9" s="14">
        <v>5754.9524724211087</v>
      </c>
      <c r="D9" s="14">
        <v>79315.849145321001</v>
      </c>
      <c r="E9" s="14">
        <v>4919.3975709812667</v>
      </c>
      <c r="F9" s="14">
        <v>4648.4729918274934</v>
      </c>
      <c r="G9" s="14">
        <v>22313.542925536902</v>
      </c>
      <c r="H9" s="14">
        <v>104340.73163118333</v>
      </c>
      <c r="I9" s="14">
        <v>21650.893241726564</v>
      </c>
      <c r="J9" s="14">
        <v>8953.3794949369549</v>
      </c>
      <c r="K9" s="14">
        <v>7008.9319094676421</v>
      </c>
      <c r="L9" s="14">
        <v>6618.1259442426344</v>
      </c>
      <c r="M9" s="14">
        <v>22647.013035910048</v>
      </c>
      <c r="N9" s="14">
        <v>15177.565733580401</v>
      </c>
      <c r="O9" s="14">
        <v>19607.61381426502</v>
      </c>
      <c r="P9" s="14">
        <v>13083.4633679201</v>
      </c>
      <c r="Q9" s="14">
        <v>460198.81640670309</v>
      </c>
    </row>
    <row r="10" spans="1:17" ht="15" x14ac:dyDescent="0.3">
      <c r="A10" s="12">
        <v>2005</v>
      </c>
      <c r="B10" s="14">
        <v>108913.49632773852</v>
      </c>
      <c r="C10" s="14">
        <v>5782.0031337986393</v>
      </c>
      <c r="D10" s="14">
        <v>81985.281848494487</v>
      </c>
      <c r="E10" s="14">
        <v>5275.8415242475239</v>
      </c>
      <c r="F10" s="14">
        <v>4674.5791181365785</v>
      </c>
      <c r="G10" s="14">
        <v>22907.979398525174</v>
      </c>
      <c r="H10" s="14">
        <v>107955.76560810197</v>
      </c>
      <c r="I10" s="14">
        <v>21535.935115707354</v>
      </c>
      <c r="J10" s="14">
        <v>8582.9037685719122</v>
      </c>
      <c r="K10" s="14">
        <v>7196.0460161878073</v>
      </c>
      <c r="L10" s="14">
        <v>7084.3940366724419</v>
      </c>
      <c r="M10" s="14">
        <v>22860.884709153786</v>
      </c>
      <c r="N10" s="14">
        <v>14413.152011863598</v>
      </c>
      <c r="O10" s="14">
        <v>19684.240862132014</v>
      </c>
      <c r="P10" s="14">
        <v>12068.636698831311</v>
      </c>
      <c r="Q10" s="14">
        <v>477147.85438764835</v>
      </c>
    </row>
    <row r="11" spans="1:17" ht="15" x14ac:dyDescent="0.3">
      <c r="A11" s="12">
        <v>2006</v>
      </c>
      <c r="B11" s="14">
        <v>105860.48374766071</v>
      </c>
      <c r="C11" s="14">
        <v>5899.7892975267314</v>
      </c>
      <c r="D11" s="14">
        <v>85244.114302697562</v>
      </c>
      <c r="E11" s="14">
        <v>4040.1943707478131</v>
      </c>
      <c r="F11" s="14">
        <v>4756.2564957521354</v>
      </c>
      <c r="G11" s="14">
        <v>27885.642836296702</v>
      </c>
      <c r="H11" s="14">
        <v>110028.00037841967</v>
      </c>
      <c r="I11" s="14">
        <v>20110.854649864908</v>
      </c>
      <c r="J11" s="14">
        <v>8559.0749725503665</v>
      </c>
      <c r="K11" s="14">
        <v>7533.7257735889852</v>
      </c>
      <c r="L11" s="14">
        <v>7271.1035713954134</v>
      </c>
      <c r="M11" s="14">
        <v>23261.981900386883</v>
      </c>
      <c r="N11" s="14">
        <v>14216.182240960596</v>
      </c>
      <c r="O11" s="14">
        <v>19634.67459568804</v>
      </c>
      <c r="P11" s="14">
        <v>12305.878689130121</v>
      </c>
      <c r="Q11" s="14">
        <v>482972.01406711852</v>
      </c>
    </row>
    <row r="12" spans="1:17" ht="15" x14ac:dyDescent="0.3">
      <c r="A12" s="12">
        <v>2007</v>
      </c>
      <c r="B12" s="14">
        <v>115080.417791795</v>
      </c>
      <c r="C12" s="14">
        <v>5958.8992551463343</v>
      </c>
      <c r="D12" s="14">
        <v>85063.556525106498</v>
      </c>
      <c r="E12" s="14">
        <v>3897.0746396040813</v>
      </c>
      <c r="F12" s="14">
        <v>4807.413729701002</v>
      </c>
      <c r="G12" s="14">
        <v>29099.399371633554</v>
      </c>
      <c r="H12" s="14">
        <v>112127.27407051492</v>
      </c>
      <c r="I12" s="14">
        <v>23001.405780129298</v>
      </c>
      <c r="J12" s="14">
        <v>8662.1449059257866</v>
      </c>
      <c r="K12" s="14">
        <v>8132.2069958163374</v>
      </c>
      <c r="L12" s="14">
        <v>6910.6420645343151</v>
      </c>
      <c r="M12" s="14">
        <v>23504.176446384696</v>
      </c>
      <c r="N12" s="14">
        <v>14270.543063167926</v>
      </c>
      <c r="O12" s="14">
        <v>19584.192440120427</v>
      </c>
      <c r="P12" s="14">
        <v>12844.472292074801</v>
      </c>
      <c r="Q12" s="14">
        <v>500290.49431840092</v>
      </c>
    </row>
    <row r="13" spans="1:17" ht="15" x14ac:dyDescent="0.3">
      <c r="A13" s="12">
        <v>2008</v>
      </c>
      <c r="B13" s="14">
        <v>108122.97330393546</v>
      </c>
      <c r="C13" s="14">
        <v>6077.5661214872089</v>
      </c>
      <c r="D13" s="14">
        <v>85803.129758577546</v>
      </c>
      <c r="E13" s="14">
        <v>3884.639305456024</v>
      </c>
      <c r="F13" s="14">
        <v>4920.4942087255604</v>
      </c>
      <c r="G13" s="14">
        <v>32807.083400359901</v>
      </c>
      <c r="H13" s="14">
        <v>117025.53370516172</v>
      </c>
      <c r="I13" s="14">
        <v>24021.892660922447</v>
      </c>
      <c r="J13" s="14">
        <v>7475.4012411811509</v>
      </c>
      <c r="K13" s="14">
        <v>8674.3243275082896</v>
      </c>
      <c r="L13" s="14">
        <v>9118.5124308706381</v>
      </c>
      <c r="M13" s="14">
        <v>23845.582283601598</v>
      </c>
      <c r="N13" s="14">
        <v>18080.4423373139</v>
      </c>
      <c r="O13" s="14">
        <v>20694.910533810271</v>
      </c>
      <c r="P13" s="14">
        <v>14752.983698713093</v>
      </c>
      <c r="Q13" s="14">
        <v>513610.91225770779</v>
      </c>
    </row>
    <row r="14" spans="1:17" ht="15" x14ac:dyDescent="0.3">
      <c r="A14" s="12">
        <v>2009</v>
      </c>
      <c r="B14" s="14">
        <v>111159.32226695183</v>
      </c>
      <c r="C14" s="14">
        <v>6163.5751066126004</v>
      </c>
      <c r="D14" s="14">
        <v>91938.398588179058</v>
      </c>
      <c r="E14" s="14">
        <v>5742.9191807654943</v>
      </c>
      <c r="F14" s="14">
        <v>4978.88893770923</v>
      </c>
      <c r="G14" s="14">
        <v>35344.546342086302</v>
      </c>
      <c r="H14" s="14">
        <v>126250.44725650703</v>
      </c>
      <c r="I14" s="14">
        <v>24734.088091338512</v>
      </c>
      <c r="J14" s="14">
        <v>7901.4465638715601</v>
      </c>
      <c r="K14" s="14">
        <v>8913.0449750411499</v>
      </c>
      <c r="L14" s="14">
        <v>9900.3085162624811</v>
      </c>
      <c r="M14" s="14">
        <v>24118.312582908282</v>
      </c>
      <c r="N14" s="14">
        <v>18946.167362799792</v>
      </c>
      <c r="O14" s="14">
        <v>20885.092831285525</v>
      </c>
      <c r="P14" s="14">
        <v>17900.997838312585</v>
      </c>
      <c r="Q14" s="14">
        <v>543373.0793875173</v>
      </c>
    </row>
    <row r="15" spans="1:17" ht="15" x14ac:dyDescent="0.3">
      <c r="A15" s="12">
        <v>2010</v>
      </c>
      <c r="B15" s="14">
        <v>112964.71681260649</v>
      </c>
      <c r="C15" s="14">
        <v>5995.1707027729617</v>
      </c>
      <c r="D15" s="14">
        <v>81029.932998643082</v>
      </c>
      <c r="E15" s="14">
        <v>5683.0174984946589</v>
      </c>
      <c r="F15" s="14">
        <v>4824.2825856087647</v>
      </c>
      <c r="G15" s="14">
        <v>29111.630864588002</v>
      </c>
      <c r="H15" s="14">
        <v>113315.70305270713</v>
      </c>
      <c r="I15" s="14">
        <v>25086.3290958691</v>
      </c>
      <c r="J15" s="14">
        <v>7160.4843530457701</v>
      </c>
      <c r="K15" s="14">
        <v>10388.715215625105</v>
      </c>
      <c r="L15" s="14">
        <v>11408.604103363068</v>
      </c>
      <c r="M15" s="14">
        <v>23271.459891972434</v>
      </c>
      <c r="N15" s="14">
        <v>19386.974828482977</v>
      </c>
      <c r="O15" s="14">
        <v>20423.876977365802</v>
      </c>
      <c r="P15" s="14">
        <v>17250.467070736999</v>
      </c>
      <c r="Q15" s="14">
        <v>514046.09525326599</v>
      </c>
    </row>
    <row r="16" spans="1:17" ht="15" x14ac:dyDescent="0.3">
      <c r="A16" s="12">
        <f t="shared" ref="A16:A22" si="0">A15+1</f>
        <v>2011</v>
      </c>
      <c r="B16" s="14">
        <v>112989.31951358473</v>
      </c>
      <c r="C16" s="14">
        <v>6039.1501765728071</v>
      </c>
      <c r="D16" s="14">
        <v>83788.932830022022</v>
      </c>
      <c r="E16" s="14">
        <v>7822.0313630445025</v>
      </c>
      <c r="F16" s="14">
        <v>4855.2004860172228</v>
      </c>
      <c r="G16" s="14">
        <v>38613.731893490789</v>
      </c>
      <c r="H16" s="14">
        <v>119209.85533855787</v>
      </c>
      <c r="I16" s="14">
        <v>26340.918893921742</v>
      </c>
      <c r="J16" s="14">
        <v>7949.2426877281378</v>
      </c>
      <c r="K16" s="14">
        <v>10814.566152182066</v>
      </c>
      <c r="L16" s="14">
        <v>13371.985293087504</v>
      </c>
      <c r="M16" s="14">
        <v>23374.4736849008</v>
      </c>
      <c r="N16" s="14">
        <v>20131.795256308578</v>
      </c>
      <c r="O16" s="14">
        <v>21431.162005612074</v>
      </c>
      <c r="P16" s="14">
        <v>19169.11884075134</v>
      </c>
      <c r="Q16" s="14">
        <v>542961.200482663</v>
      </c>
    </row>
    <row r="17" spans="1:17" ht="15" x14ac:dyDescent="0.3">
      <c r="A17" s="12">
        <f t="shared" si="0"/>
        <v>2012</v>
      </c>
      <c r="B17" s="14">
        <v>110976.98763050231</v>
      </c>
      <c r="C17" s="21">
        <v>6156.2943499728362</v>
      </c>
      <c r="D17" s="21">
        <v>91920.368771686175</v>
      </c>
      <c r="E17" s="14">
        <v>6392.9602721995789</v>
      </c>
      <c r="F17" s="21">
        <v>4940.5259081620297</v>
      </c>
      <c r="G17" s="14">
        <v>35215.854595339239</v>
      </c>
      <c r="H17" s="14">
        <v>117696.03414026908</v>
      </c>
      <c r="I17" s="14">
        <v>26037.430096015702</v>
      </c>
      <c r="J17" s="14">
        <v>7930.9051672051628</v>
      </c>
      <c r="K17" s="14">
        <v>11109.489650166501</v>
      </c>
      <c r="L17" s="14">
        <v>15392.4439073392</v>
      </c>
      <c r="M17" s="14">
        <v>23721.388474204949</v>
      </c>
      <c r="N17" s="14">
        <v>18741.895839560369</v>
      </c>
      <c r="O17" s="14">
        <v>21719.076897565512</v>
      </c>
      <c r="P17" s="14">
        <v>20397.304990196266</v>
      </c>
      <c r="Q17" s="14">
        <v>546362.31743836566</v>
      </c>
    </row>
    <row r="18" spans="1:17" ht="15" x14ac:dyDescent="0.3">
      <c r="A18" s="12">
        <f t="shared" si="0"/>
        <v>2013</v>
      </c>
      <c r="B18" s="14">
        <v>115878.52545808609</v>
      </c>
      <c r="C18" s="21">
        <v>6352.47864171724</v>
      </c>
      <c r="D18" s="21">
        <v>95145.441608842026</v>
      </c>
      <c r="E18" s="14">
        <v>6751.5004047154798</v>
      </c>
      <c r="F18" s="21">
        <v>5058.1174734356064</v>
      </c>
      <c r="G18" s="14">
        <v>38933.419178436307</v>
      </c>
      <c r="H18" s="14">
        <v>125076.63084826074</v>
      </c>
      <c r="I18" s="14">
        <v>27994.413931554802</v>
      </c>
      <c r="J18" s="14">
        <v>8664.8657945555315</v>
      </c>
      <c r="K18" s="14">
        <v>11245.667354570822</v>
      </c>
      <c r="L18" s="14">
        <v>15212.927399597469</v>
      </c>
      <c r="M18" s="14">
        <v>24384.323357917026</v>
      </c>
      <c r="N18" s="14">
        <v>20185.286018668652</v>
      </c>
      <c r="O18" s="14">
        <v>22597.820946561016</v>
      </c>
      <c r="P18" s="14">
        <v>18056.216223156716</v>
      </c>
      <c r="Q18" s="14">
        <v>569569.39582638605</v>
      </c>
    </row>
    <row r="19" spans="1:17" ht="14.25" customHeight="1" thickBot="1" x14ac:dyDescent="0.35">
      <c r="A19" s="34">
        <f t="shared" si="0"/>
        <v>2014</v>
      </c>
      <c r="B19" s="21">
        <v>109199.03658261731</v>
      </c>
      <c r="C19" s="21">
        <v>6455.3244638771594</v>
      </c>
      <c r="D19" s="21">
        <v>102274.09459639696</v>
      </c>
      <c r="E19" s="21">
        <v>6661.6917080842777</v>
      </c>
      <c r="F19" s="21">
        <v>5100.1392756509131</v>
      </c>
      <c r="G19" s="21">
        <v>41964.879157404313</v>
      </c>
      <c r="H19" s="21">
        <v>128974.59526871658</v>
      </c>
      <c r="I19" s="21">
        <v>24955.636227667401</v>
      </c>
      <c r="J19" s="21">
        <v>9185.854779442534</v>
      </c>
      <c r="K19" s="21">
        <v>10975.943888392905</v>
      </c>
      <c r="L19" s="21">
        <v>15941.5740390509</v>
      </c>
      <c r="M19" s="21">
        <v>24646.98827820208</v>
      </c>
      <c r="N19" s="21">
        <v>21777.616791816792</v>
      </c>
      <c r="O19" s="21">
        <v>23535.704292383369</v>
      </c>
      <c r="P19" s="21">
        <v>18679.462311766201</v>
      </c>
      <c r="Q19" s="21">
        <v>579624.76467440347</v>
      </c>
    </row>
    <row r="20" spans="1:17" ht="14.25" customHeight="1" thickBot="1" x14ac:dyDescent="0.35">
      <c r="A20" s="34">
        <f t="shared" si="0"/>
        <v>2015</v>
      </c>
      <c r="B20" s="21">
        <v>104545.67759131419</v>
      </c>
      <c r="C20" s="21">
        <v>6555.0849625677547</v>
      </c>
      <c r="D20" s="21">
        <v>108622.94138634601</v>
      </c>
      <c r="E20" s="21">
        <v>6108.6520009347742</v>
      </c>
      <c r="F20" s="21">
        <v>5161.89909845907</v>
      </c>
      <c r="G20" s="21">
        <v>44893.607200210594</v>
      </c>
      <c r="H20" s="21">
        <v>132782.49634819556</v>
      </c>
      <c r="I20" s="21">
        <v>22143.855431587901</v>
      </c>
      <c r="J20" s="21">
        <v>9648.5845432621809</v>
      </c>
      <c r="K20" s="21">
        <v>10868.079613574284</v>
      </c>
      <c r="L20" s="21">
        <v>15322.330600891846</v>
      </c>
      <c r="M20" s="21">
        <v>25047.931865994153</v>
      </c>
      <c r="N20" s="21">
        <v>23785.069984531074</v>
      </c>
      <c r="O20" s="21">
        <v>26292.124704569909</v>
      </c>
      <c r="P20" s="21">
        <v>19553.476240411801</v>
      </c>
      <c r="Q20" s="21">
        <v>591251.44460338028</v>
      </c>
    </row>
    <row r="21" spans="1:17" ht="15.75" thickBot="1" x14ac:dyDescent="0.35">
      <c r="A21" s="34">
        <f t="shared" si="0"/>
        <v>2016</v>
      </c>
      <c r="B21" s="21">
        <v>105658.49507417597</v>
      </c>
      <c r="C21" s="21">
        <v>6653.9659899831749</v>
      </c>
      <c r="D21" s="21">
        <v>109857.28654753373</v>
      </c>
      <c r="E21" s="21">
        <v>6217.8974973144705</v>
      </c>
      <c r="F21" s="21">
        <v>5264.460126856432</v>
      </c>
      <c r="G21" s="21">
        <v>45232.611384196534</v>
      </c>
      <c r="H21" s="21">
        <v>131526.83518297362</v>
      </c>
      <c r="I21" s="21">
        <v>20424.569160603169</v>
      </c>
      <c r="J21" s="21">
        <v>9531.8996243380261</v>
      </c>
      <c r="K21" s="21">
        <v>11350.836816274508</v>
      </c>
      <c r="L21" s="21">
        <v>20499.5223006612</v>
      </c>
      <c r="M21" s="21">
        <v>25449.660385211344</v>
      </c>
      <c r="N21" s="21">
        <v>27160.715891312379</v>
      </c>
      <c r="O21" s="21">
        <v>26310.200518065056</v>
      </c>
      <c r="P21" s="21">
        <v>20063.029863558677</v>
      </c>
      <c r="Q21" s="21">
        <v>601903.0780022809</v>
      </c>
    </row>
    <row r="22" spans="1:17" ht="15.75" thickBot="1" x14ac:dyDescent="0.35">
      <c r="A22" s="34">
        <f t="shared" si="0"/>
        <v>2017</v>
      </c>
      <c r="B22" s="21">
        <v>106937.57234740007</v>
      </c>
      <c r="C22" s="21">
        <v>6768.0852347884111</v>
      </c>
      <c r="D22" s="21">
        <v>115749.05839667298</v>
      </c>
      <c r="E22" s="21">
        <v>6144.2693507555441</v>
      </c>
      <c r="F22" s="21">
        <v>5374.2601484446004</v>
      </c>
      <c r="G22" s="21">
        <v>45503.671762753766</v>
      </c>
      <c r="H22" s="21">
        <v>132438.94373900717</v>
      </c>
      <c r="I22" s="21">
        <v>18896.378985853931</v>
      </c>
      <c r="J22" s="21">
        <v>8995.5808896537856</v>
      </c>
      <c r="K22" s="21">
        <v>11760.174150095689</v>
      </c>
      <c r="L22" s="21">
        <v>24166.073148763353</v>
      </c>
      <c r="M22" s="21">
        <v>25128.593292299745</v>
      </c>
      <c r="N22" s="21">
        <v>28846.301709996649</v>
      </c>
      <c r="O22" s="21">
        <v>27063.929206745936</v>
      </c>
      <c r="P22" s="21">
        <v>21662.115510617132</v>
      </c>
      <c r="Q22" s="21">
        <v>616708.4653035237</v>
      </c>
    </row>
    <row r="23" spans="1:17" ht="15.75" thickBot="1" x14ac:dyDescent="0.35">
      <c r="A23" s="34">
        <v>2018</v>
      </c>
      <c r="B23" s="21">
        <v>108449.33229276018</v>
      </c>
      <c r="C23" s="21">
        <v>6898.3762899141602</v>
      </c>
      <c r="D23" s="21">
        <v>112168.53203953058</v>
      </c>
      <c r="E23" s="21">
        <v>5997.2533108643693</v>
      </c>
      <c r="F23" s="21">
        <v>5470.6661336899488</v>
      </c>
      <c r="G23" s="21">
        <v>45863.5221446789</v>
      </c>
      <c r="H23" s="21">
        <v>141911.28234169676</v>
      </c>
      <c r="I23" s="21" t="s">
        <v>60</v>
      </c>
      <c r="J23" s="21">
        <v>9119.729962743193</v>
      </c>
      <c r="K23" s="21">
        <v>12268.208616847194</v>
      </c>
      <c r="L23" s="21">
        <v>17095.859759355866</v>
      </c>
      <c r="M23" s="21">
        <v>25504.967911923053</v>
      </c>
      <c r="N23" s="21">
        <v>31546.184260059934</v>
      </c>
      <c r="O23" s="21">
        <v>27933.729331618979</v>
      </c>
      <c r="P23" s="21">
        <v>22389.792822187854</v>
      </c>
      <c r="Q23" s="21">
        <v>621230.61839102942</v>
      </c>
    </row>
    <row r="24" spans="1:17" ht="15.75" thickBot="1" x14ac:dyDescent="0.35">
      <c r="A24" s="34">
        <v>2019</v>
      </c>
      <c r="B24" s="21">
        <v>109692</v>
      </c>
      <c r="C24" s="21">
        <v>7043</v>
      </c>
      <c r="D24" s="21">
        <v>113268.98266536118</v>
      </c>
      <c r="E24" s="21">
        <v>5105.455663368356</v>
      </c>
      <c r="F24" s="21">
        <v>5603.3447198379035</v>
      </c>
      <c r="G24" s="21">
        <v>29891</v>
      </c>
      <c r="H24" s="21">
        <v>145230.54252838</v>
      </c>
      <c r="I24" s="21">
        <v>14368.058302455378</v>
      </c>
      <c r="J24" s="21">
        <v>9124.3687369390482</v>
      </c>
      <c r="K24" s="21">
        <v>12578.228707401764</v>
      </c>
      <c r="L24" s="21">
        <v>18937.305294612121</v>
      </c>
      <c r="M24" s="21">
        <v>26212.687952411248</v>
      </c>
      <c r="N24" s="21">
        <v>32878.285919443384</v>
      </c>
      <c r="O24" s="21">
        <v>28627.177325081455</v>
      </c>
      <c r="P24" s="21">
        <v>22800.914018614669</v>
      </c>
      <c r="Q24" s="21">
        <v>614304.20580965944</v>
      </c>
    </row>
    <row r="25" spans="1:17" ht="15.75" thickBot="1" x14ac:dyDescent="0.35">
      <c r="A25" s="34">
        <v>2020</v>
      </c>
      <c r="B25" s="21">
        <v>103759.6491927832</v>
      </c>
      <c r="C25" s="21">
        <v>6812.8630896846871</v>
      </c>
      <c r="D25" s="21">
        <v>108515.27254413303</v>
      </c>
      <c r="E25" s="21">
        <v>3818.0458368426698</v>
      </c>
      <c r="F25" s="21">
        <v>5415.2347129621476</v>
      </c>
      <c r="G25" s="21">
        <v>28565.417171646099</v>
      </c>
      <c r="H25" s="21">
        <v>140986.21681964234</v>
      </c>
      <c r="I25" s="21">
        <v>10892.653068250025</v>
      </c>
      <c r="J25" s="21">
        <v>8837.8879627675233</v>
      </c>
      <c r="K25" s="21">
        <v>12633.013583109507</v>
      </c>
      <c r="L25" s="21">
        <v>19016.099334010221</v>
      </c>
      <c r="M25" s="21">
        <v>26511.923773315368</v>
      </c>
      <c r="N25" s="21">
        <v>34477.452134026025</v>
      </c>
      <c r="O25" s="21">
        <v>29239.636051046054</v>
      </c>
      <c r="P25" s="21">
        <v>23597.379454831218</v>
      </c>
      <c r="Q25" s="21">
        <v>596261.1987151436</v>
      </c>
    </row>
    <row r="26" spans="1:17" ht="15.75" thickBot="1" x14ac:dyDescent="0.35">
      <c r="A26" s="34">
        <v>2021</v>
      </c>
      <c r="B26" s="21">
        <v>99473</v>
      </c>
      <c r="C26" s="21">
        <v>6593</v>
      </c>
      <c r="D26" s="21">
        <v>106696</v>
      </c>
      <c r="E26" s="21">
        <v>3194</v>
      </c>
      <c r="F26" s="21">
        <v>5563</v>
      </c>
      <c r="G26" s="21">
        <v>27278</v>
      </c>
      <c r="H26" s="21">
        <v>129597</v>
      </c>
      <c r="I26" s="21">
        <v>9048</v>
      </c>
      <c r="J26" s="21">
        <v>8608</v>
      </c>
      <c r="K26" s="21">
        <v>12896</v>
      </c>
      <c r="L26" s="21">
        <v>19485</v>
      </c>
      <c r="M26" s="21">
        <v>26820</v>
      </c>
      <c r="N26" s="21">
        <v>35366</v>
      </c>
      <c r="O26" s="21">
        <v>30157</v>
      </c>
      <c r="P26" s="21">
        <v>25207</v>
      </c>
      <c r="Q26" s="21">
        <v>581385</v>
      </c>
    </row>
    <row r="27" spans="1:17" ht="15.75" thickBot="1" x14ac:dyDescent="0.35">
      <c r="A27" s="34">
        <v>2022</v>
      </c>
      <c r="B27" s="21">
        <v>94954</v>
      </c>
      <c r="C27" s="21">
        <v>6323</v>
      </c>
      <c r="D27" s="21">
        <v>109281</v>
      </c>
      <c r="E27" s="21">
        <v>2576</v>
      </c>
      <c r="F27" s="21">
        <v>4955</v>
      </c>
      <c r="G27" s="21">
        <v>25631</v>
      </c>
      <c r="H27" s="21">
        <v>119541</v>
      </c>
      <c r="I27" s="21">
        <v>8263</v>
      </c>
      <c r="J27" s="21">
        <v>8418</v>
      </c>
      <c r="K27" s="21">
        <v>13463</v>
      </c>
      <c r="L27" s="21">
        <v>20190</v>
      </c>
      <c r="M27" s="21">
        <v>27097</v>
      </c>
      <c r="N27" s="21">
        <v>35800</v>
      </c>
      <c r="O27" s="21">
        <v>31325</v>
      </c>
      <c r="P27" s="21">
        <v>26573</v>
      </c>
      <c r="Q27" s="21">
        <v>569439</v>
      </c>
    </row>
    <row r="28" spans="1:17" ht="15.75" thickBot="1" x14ac:dyDescent="0.35">
      <c r="A28" s="34">
        <v>2023</v>
      </c>
      <c r="B28" s="21">
        <v>89655</v>
      </c>
      <c r="C28" s="21">
        <v>5930</v>
      </c>
      <c r="D28" s="21">
        <v>106447</v>
      </c>
      <c r="E28" s="21">
        <v>2204</v>
      </c>
      <c r="F28" s="21">
        <v>4628</v>
      </c>
      <c r="G28" s="21">
        <v>23871</v>
      </c>
      <c r="H28" s="21">
        <v>109993</v>
      </c>
      <c r="I28" s="21">
        <v>7193</v>
      </c>
      <c r="J28" s="21">
        <v>7741</v>
      </c>
      <c r="K28" s="21">
        <v>13750</v>
      </c>
      <c r="L28" s="21">
        <v>21119</v>
      </c>
      <c r="M28" s="21">
        <v>25536</v>
      </c>
      <c r="N28" s="21">
        <v>37247</v>
      </c>
      <c r="O28" s="21">
        <v>32043</v>
      </c>
      <c r="P28" s="21">
        <v>26952</v>
      </c>
      <c r="Q28" s="21">
        <v>569439</v>
      </c>
    </row>
    <row r="29" spans="1:17" x14ac:dyDescent="0.2">
      <c r="A29" s="27" t="s">
        <v>57</v>
      </c>
      <c r="B29" s="27"/>
    </row>
  </sheetData>
  <mergeCells count="3">
    <mergeCell ref="B1:Q1"/>
    <mergeCell ref="A2:M2"/>
    <mergeCell ref="A3:M3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O50"/>
  <sheetViews>
    <sheetView view="pageBreakPreview" zoomScale="160" zoomScaleNormal="100" zoomScaleSheetLayoutView="160" workbookViewId="0">
      <pane xSplit="1" ySplit="4" topLeftCell="B42" activePane="bottomRight" state="frozen"/>
      <selection pane="topRight" activeCell="B1" sqref="B1"/>
      <selection pane="bottomLeft" activeCell="A5" sqref="A5"/>
      <selection pane="bottomRight" activeCell="A26" sqref="A26"/>
    </sheetView>
  </sheetViews>
  <sheetFormatPr defaultColWidth="11.42578125" defaultRowHeight="12.75" x14ac:dyDescent="0.2"/>
  <cols>
    <col min="1" max="1" width="22.140625" bestFit="1" customWidth="1"/>
    <col min="2" max="2" width="20" customWidth="1"/>
    <col min="3" max="3" width="19" customWidth="1"/>
    <col min="4" max="4" width="21" customWidth="1"/>
    <col min="5" max="5" width="19.5703125" customWidth="1"/>
    <col min="6" max="6" width="15.42578125" customWidth="1"/>
    <col min="7" max="7" width="14.7109375" customWidth="1"/>
    <col min="8" max="8" width="18.28515625" customWidth="1"/>
    <col min="9" max="9" width="12.7109375" customWidth="1"/>
  </cols>
  <sheetData>
    <row r="1" spans="1:67" ht="36" customHeight="1" x14ac:dyDescent="0.2">
      <c r="B1" s="37" t="s">
        <v>0</v>
      </c>
      <c r="C1" s="38"/>
      <c r="D1" s="38"/>
      <c r="W1" s="38"/>
      <c r="X1" s="38"/>
      <c r="Y1" s="38"/>
      <c r="Z1" s="38"/>
      <c r="AA1" s="38"/>
      <c r="AB1" s="38"/>
      <c r="AC1" s="38"/>
      <c r="AD1" s="38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 ht="13.5" x14ac:dyDescent="0.25">
      <c r="A2" s="32" t="s">
        <v>1</v>
      </c>
      <c r="B2" s="32"/>
      <c r="C2" s="32"/>
      <c r="D2" s="32"/>
      <c r="W2" s="3"/>
      <c r="X2" s="3"/>
      <c r="Y2" s="3"/>
      <c r="Z2" s="3"/>
      <c r="AA2" s="3"/>
      <c r="AB2" s="3"/>
      <c r="AC2" s="3"/>
      <c r="AD2" s="3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x14ac:dyDescent="0.25">
      <c r="A3" s="32" t="s">
        <v>2</v>
      </c>
      <c r="B3" s="32"/>
      <c r="C3" s="32"/>
      <c r="D3" s="32"/>
      <c r="W3" s="32"/>
      <c r="X3" s="32"/>
      <c r="Y3" s="32"/>
      <c r="Z3" s="32"/>
      <c r="AA3" s="32"/>
      <c r="AB3" s="32"/>
      <c r="AC3" s="32"/>
      <c r="AD3" s="6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45" x14ac:dyDescent="0.2">
      <c r="A4" s="40" t="s">
        <v>24</v>
      </c>
      <c r="B4" s="40" t="s">
        <v>36</v>
      </c>
      <c r="C4" s="40" t="s">
        <v>37</v>
      </c>
      <c r="D4" s="40" t="s">
        <v>38</v>
      </c>
    </row>
    <row r="5" spans="1:67" ht="12.75" customHeight="1" x14ac:dyDescent="0.3">
      <c r="A5" s="12">
        <f t="shared" ref="A5:A18" si="0">A6-1</f>
        <v>1975</v>
      </c>
      <c r="B5" s="17"/>
      <c r="C5" s="17"/>
      <c r="D5" s="17"/>
    </row>
    <row r="6" spans="1:67" ht="12.75" customHeight="1" x14ac:dyDescent="0.3">
      <c r="A6" s="12">
        <f t="shared" si="0"/>
        <v>1976</v>
      </c>
      <c r="B6" s="17"/>
      <c r="C6" s="17"/>
      <c r="D6" s="17"/>
    </row>
    <row r="7" spans="1:67" ht="15" x14ac:dyDescent="0.3">
      <c r="A7" s="12">
        <f t="shared" si="0"/>
        <v>1977</v>
      </c>
      <c r="B7" s="17"/>
      <c r="C7" s="17"/>
      <c r="D7" s="17"/>
    </row>
    <row r="8" spans="1:67" ht="15" x14ac:dyDescent="0.3">
      <c r="A8" s="12">
        <f t="shared" si="0"/>
        <v>1978</v>
      </c>
      <c r="B8" s="17"/>
      <c r="C8" s="17"/>
      <c r="D8" s="17"/>
    </row>
    <row r="9" spans="1:67" ht="15" x14ac:dyDescent="0.3">
      <c r="A9" s="12">
        <f t="shared" si="0"/>
        <v>1979</v>
      </c>
      <c r="B9" s="17"/>
      <c r="C9" s="17"/>
      <c r="D9" s="17"/>
    </row>
    <row r="10" spans="1:67" ht="15" x14ac:dyDescent="0.3">
      <c r="A10" s="12">
        <f t="shared" si="0"/>
        <v>1980</v>
      </c>
      <c r="B10" s="17"/>
      <c r="C10" s="17"/>
      <c r="D10" s="17"/>
    </row>
    <row r="11" spans="1:67" ht="15" x14ac:dyDescent="0.3">
      <c r="A11" s="12">
        <f t="shared" si="0"/>
        <v>1981</v>
      </c>
      <c r="B11" s="17"/>
      <c r="C11" s="17"/>
      <c r="D11" s="17"/>
    </row>
    <row r="12" spans="1:67" ht="15" x14ac:dyDescent="0.3">
      <c r="A12" s="12">
        <f t="shared" si="0"/>
        <v>1982</v>
      </c>
      <c r="B12" s="17"/>
      <c r="C12" s="17"/>
      <c r="D12" s="17"/>
    </row>
    <row r="13" spans="1:67" ht="15" x14ac:dyDescent="0.3">
      <c r="A13" s="12">
        <f t="shared" si="0"/>
        <v>1983</v>
      </c>
      <c r="B13" s="17"/>
      <c r="C13" s="17"/>
      <c r="D13" s="17"/>
    </row>
    <row r="14" spans="1:67" ht="15" x14ac:dyDescent="0.3">
      <c r="A14" s="12">
        <f t="shared" si="0"/>
        <v>1984</v>
      </c>
      <c r="B14" s="17"/>
      <c r="C14" s="17"/>
      <c r="D14" s="17"/>
    </row>
    <row r="15" spans="1:67" ht="15" x14ac:dyDescent="0.3">
      <c r="A15" s="12">
        <f t="shared" si="0"/>
        <v>1985</v>
      </c>
      <c r="B15" s="17"/>
      <c r="C15" s="17"/>
      <c r="D15" s="17"/>
    </row>
    <row r="16" spans="1:67" ht="15" x14ac:dyDescent="0.3">
      <c r="A16" s="12">
        <f t="shared" si="0"/>
        <v>1986</v>
      </c>
      <c r="B16" s="17"/>
      <c r="C16" s="17"/>
      <c r="D16" s="17"/>
    </row>
    <row r="17" spans="1:4" ht="15" x14ac:dyDescent="0.3">
      <c r="A17" s="12">
        <f t="shared" si="0"/>
        <v>1987</v>
      </c>
      <c r="B17" s="17"/>
      <c r="C17" s="17"/>
      <c r="D17" s="17"/>
    </row>
    <row r="18" spans="1:4" ht="15" x14ac:dyDescent="0.3">
      <c r="A18" s="12">
        <f t="shared" si="0"/>
        <v>1988</v>
      </c>
      <c r="B18" s="17"/>
      <c r="C18" s="17"/>
      <c r="D18" s="17"/>
    </row>
    <row r="19" spans="1:4" ht="15" x14ac:dyDescent="0.3">
      <c r="A19" s="12">
        <f>A20-1</f>
        <v>1989</v>
      </c>
      <c r="B19" s="17"/>
      <c r="C19" s="17"/>
      <c r="D19" s="17"/>
    </row>
    <row r="20" spans="1:4" ht="15" x14ac:dyDescent="0.3">
      <c r="A20" s="12">
        <v>1990</v>
      </c>
      <c r="B20" s="17"/>
      <c r="C20" s="17"/>
      <c r="D20" s="17"/>
    </row>
    <row r="21" spans="1:4" ht="15" x14ac:dyDescent="0.3">
      <c r="A21" s="12">
        <v>1991</v>
      </c>
      <c r="B21" s="41"/>
      <c r="C21" s="42"/>
      <c r="D21" s="42"/>
    </row>
    <row r="22" spans="1:4" ht="15" x14ac:dyDescent="0.3">
      <c r="A22" s="12">
        <f>A21+1</f>
        <v>1992</v>
      </c>
      <c r="B22" s="41"/>
      <c r="C22" s="42"/>
      <c r="D22" s="42"/>
    </row>
    <row r="23" spans="1:4" ht="15" x14ac:dyDescent="0.3">
      <c r="A23" s="12">
        <f t="shared" ref="A23:A47" si="1">A22+1</f>
        <v>1993</v>
      </c>
      <c r="B23" s="41"/>
      <c r="C23" s="42"/>
      <c r="D23" s="42"/>
    </row>
    <row r="24" spans="1:4" ht="15" x14ac:dyDescent="0.3">
      <c r="A24" s="12">
        <f t="shared" si="1"/>
        <v>1994</v>
      </c>
      <c r="B24" s="41"/>
      <c r="C24" s="42"/>
      <c r="D24" s="42"/>
    </row>
    <row r="25" spans="1:4" ht="15" x14ac:dyDescent="0.3">
      <c r="A25" s="12">
        <f t="shared" si="1"/>
        <v>1995</v>
      </c>
      <c r="B25" s="41"/>
      <c r="C25" s="42"/>
      <c r="D25" s="42"/>
    </row>
    <row r="26" spans="1:4" ht="15" x14ac:dyDescent="0.3">
      <c r="A26" s="12">
        <f t="shared" si="1"/>
        <v>1996</v>
      </c>
      <c r="B26" s="42">
        <v>3731.8206399999999</v>
      </c>
      <c r="C26" s="42">
        <v>1753.39138</v>
      </c>
      <c r="D26" s="42">
        <v>5869.9641800000009</v>
      </c>
    </row>
    <row r="27" spans="1:4" ht="15" x14ac:dyDescent="0.3">
      <c r="A27" s="12">
        <f t="shared" si="1"/>
        <v>1997</v>
      </c>
      <c r="B27" s="42">
        <v>3676.5123199999998</v>
      </c>
      <c r="C27" s="42">
        <v>1819.7917399999999</v>
      </c>
      <c r="D27" s="42">
        <v>5049.6437599999999</v>
      </c>
    </row>
    <row r="28" spans="1:4" ht="15" x14ac:dyDescent="0.3">
      <c r="A28" s="12">
        <f t="shared" si="1"/>
        <v>1998</v>
      </c>
      <c r="B28" s="42">
        <v>3670</v>
      </c>
      <c r="C28" s="42">
        <v>1900</v>
      </c>
      <c r="D28" s="42">
        <v>6325.9918600000001</v>
      </c>
    </row>
    <row r="29" spans="1:4" ht="15" x14ac:dyDescent="0.3">
      <c r="A29" s="12">
        <f t="shared" si="1"/>
        <v>1999</v>
      </c>
      <c r="B29" s="42">
        <v>3567.1254199999998</v>
      </c>
      <c r="C29" s="42">
        <v>1947.4478199999999</v>
      </c>
      <c r="D29" s="42">
        <v>6517.9544100000003</v>
      </c>
    </row>
    <row r="30" spans="1:4" ht="15" x14ac:dyDescent="0.3">
      <c r="A30" s="12">
        <f t="shared" si="1"/>
        <v>2000</v>
      </c>
      <c r="B30" s="42">
        <v>3438</v>
      </c>
      <c r="C30" s="42">
        <v>2006.172</v>
      </c>
      <c r="D30" s="42">
        <v>6675</v>
      </c>
    </row>
    <row r="31" spans="1:4" ht="15" x14ac:dyDescent="0.3">
      <c r="A31" s="12">
        <f t="shared" si="1"/>
        <v>2001</v>
      </c>
      <c r="B31" s="42">
        <v>3469</v>
      </c>
      <c r="C31" s="42">
        <v>1991.29557</v>
      </c>
      <c r="D31" s="42">
        <v>6622</v>
      </c>
    </row>
    <row r="32" spans="1:4" ht="15" x14ac:dyDescent="0.3">
      <c r="A32" s="12">
        <f t="shared" si="1"/>
        <v>2002</v>
      </c>
      <c r="B32" s="42">
        <v>3340.4</v>
      </c>
      <c r="C32" s="42">
        <v>2016.62</v>
      </c>
      <c r="D32" s="42">
        <v>6692</v>
      </c>
    </row>
    <row r="33" spans="1:5" ht="15" x14ac:dyDescent="0.3">
      <c r="A33" s="12">
        <f t="shared" si="1"/>
        <v>2003</v>
      </c>
      <c r="B33" s="42">
        <v>3348.1</v>
      </c>
      <c r="C33" s="42">
        <v>2041.38</v>
      </c>
      <c r="D33" s="42">
        <v>6705</v>
      </c>
    </row>
    <row r="34" spans="1:5" ht="15" x14ac:dyDescent="0.3">
      <c r="A34" s="12">
        <f t="shared" si="1"/>
        <v>2004</v>
      </c>
      <c r="B34" s="42">
        <v>3187.4</v>
      </c>
      <c r="C34" s="42">
        <v>1997</v>
      </c>
      <c r="D34" s="42">
        <v>6449</v>
      </c>
    </row>
    <row r="35" spans="1:5" ht="15" x14ac:dyDescent="0.3">
      <c r="A35" s="12">
        <f t="shared" si="1"/>
        <v>2005</v>
      </c>
      <c r="B35" s="42">
        <v>3270</v>
      </c>
      <c r="C35" s="42">
        <v>2046</v>
      </c>
      <c r="D35" s="42">
        <v>6533</v>
      </c>
    </row>
    <row r="36" spans="1:5" ht="15" x14ac:dyDescent="0.3">
      <c r="A36" s="12">
        <f t="shared" si="1"/>
        <v>2006</v>
      </c>
      <c r="B36" s="42">
        <v>3317</v>
      </c>
      <c r="C36" s="42">
        <v>2080</v>
      </c>
      <c r="D36" s="42">
        <v>6713</v>
      </c>
    </row>
    <row r="37" spans="1:5" ht="15" x14ac:dyDescent="0.3">
      <c r="A37" s="12">
        <f t="shared" si="1"/>
        <v>2007</v>
      </c>
      <c r="B37" s="42">
        <v>3393</v>
      </c>
      <c r="C37" s="42">
        <v>2118</v>
      </c>
      <c r="D37" s="42">
        <v>6997</v>
      </c>
    </row>
    <row r="38" spans="1:5" ht="15" x14ac:dyDescent="0.3">
      <c r="A38" s="12">
        <f t="shared" si="1"/>
        <v>2008</v>
      </c>
      <c r="B38" s="42">
        <v>3141</v>
      </c>
      <c r="C38" s="42">
        <v>2166</v>
      </c>
      <c r="D38" s="42">
        <v>7286</v>
      </c>
    </row>
    <row r="39" spans="1:5" ht="15" x14ac:dyDescent="0.3">
      <c r="A39" s="12">
        <f t="shared" si="1"/>
        <v>2009</v>
      </c>
      <c r="B39" s="42">
        <v>3317</v>
      </c>
      <c r="C39" s="42">
        <v>2265</v>
      </c>
      <c r="D39" s="42">
        <v>7389</v>
      </c>
    </row>
    <row r="40" spans="1:5" ht="15" x14ac:dyDescent="0.3">
      <c r="A40" s="12">
        <f t="shared" si="1"/>
        <v>2010</v>
      </c>
      <c r="B40" s="42">
        <v>3315</v>
      </c>
      <c r="C40" s="42">
        <v>2151</v>
      </c>
      <c r="D40" s="42">
        <v>6801</v>
      </c>
    </row>
    <row r="41" spans="1:5" ht="15" x14ac:dyDescent="0.3">
      <c r="A41" s="12">
        <f t="shared" si="1"/>
        <v>2011</v>
      </c>
      <c r="B41" s="42">
        <v>3282</v>
      </c>
      <c r="C41" s="42">
        <v>2440</v>
      </c>
      <c r="D41" s="42">
        <v>7208</v>
      </c>
    </row>
    <row r="42" spans="1:5" ht="15" x14ac:dyDescent="0.3">
      <c r="A42" s="12">
        <f t="shared" si="1"/>
        <v>2012</v>
      </c>
      <c r="B42" s="42">
        <v>3237</v>
      </c>
      <c r="C42" s="42">
        <v>2564</v>
      </c>
      <c r="D42" s="42">
        <v>7446</v>
      </c>
    </row>
    <row r="43" spans="1:5" ht="15" x14ac:dyDescent="0.3">
      <c r="A43" s="12">
        <f t="shared" si="1"/>
        <v>2013</v>
      </c>
      <c r="B43" s="42">
        <v>3384</v>
      </c>
      <c r="C43" s="42">
        <v>2714</v>
      </c>
      <c r="D43" s="42">
        <v>7718</v>
      </c>
      <c r="E43" s="43"/>
    </row>
    <row r="44" spans="1:5" ht="15.75" thickBot="1" x14ac:dyDescent="0.35">
      <c r="A44" s="34">
        <f t="shared" si="1"/>
        <v>2014</v>
      </c>
      <c r="B44" s="42">
        <v>3330</v>
      </c>
      <c r="C44" s="42">
        <v>2862</v>
      </c>
      <c r="D44" s="42">
        <v>7999</v>
      </c>
      <c r="E44" s="43"/>
    </row>
    <row r="45" spans="1:5" ht="15" x14ac:dyDescent="0.3">
      <c r="A45" s="44">
        <f t="shared" si="1"/>
        <v>2015</v>
      </c>
      <c r="B45" s="45">
        <v>3151</v>
      </c>
      <c r="C45" s="45">
        <f>1261+70+1622</f>
        <v>2953</v>
      </c>
      <c r="D45" s="45">
        <v>8227</v>
      </c>
    </row>
    <row r="46" spans="1:5" ht="15" x14ac:dyDescent="0.3">
      <c r="A46" s="44">
        <f t="shared" si="1"/>
        <v>2016</v>
      </c>
      <c r="B46" s="42">
        <v>3247</v>
      </c>
      <c r="C46" s="42">
        <v>2977</v>
      </c>
      <c r="D46" s="42">
        <v>8329</v>
      </c>
    </row>
    <row r="47" spans="1:5" ht="15" x14ac:dyDescent="0.3">
      <c r="A47" s="44">
        <f t="shared" si="1"/>
        <v>2017</v>
      </c>
      <c r="B47" s="42">
        <v>3275</v>
      </c>
      <c r="C47" s="42">
        <v>3005</v>
      </c>
      <c r="D47" s="42">
        <v>8432</v>
      </c>
    </row>
    <row r="48" spans="1:5" ht="15" x14ac:dyDescent="0.3">
      <c r="A48" s="12">
        <v>2018</v>
      </c>
      <c r="B48" s="17">
        <v>3308</v>
      </c>
      <c r="C48" s="17">
        <v>3055</v>
      </c>
      <c r="D48" s="17">
        <v>8562</v>
      </c>
    </row>
    <row r="49" spans="1:1" ht="12" customHeight="1" x14ac:dyDescent="0.2">
      <c r="A49" s="27" t="s">
        <v>59</v>
      </c>
    </row>
    <row r="50" spans="1:1" ht="12" customHeight="1" x14ac:dyDescent="0.2">
      <c r="A50" s="27"/>
    </row>
  </sheetData>
  <pageMargins left="0.7" right="0.7" top="0.75" bottom="0.75" header="0.3" footer="0.3"/>
  <pageSetup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O30"/>
  <sheetViews>
    <sheetView view="pageBreakPreview" zoomScale="160" zoomScaleNormal="100" zoomScaleSheetLayoutView="16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B24" sqref="B24"/>
    </sheetView>
  </sheetViews>
  <sheetFormatPr defaultColWidth="11.42578125" defaultRowHeight="12.75" x14ac:dyDescent="0.2"/>
  <cols>
    <col min="1" max="1" width="22.140625" bestFit="1" customWidth="1"/>
    <col min="2" max="2" width="20" customWidth="1"/>
    <col min="3" max="3" width="19" customWidth="1"/>
    <col min="4" max="4" width="21" customWidth="1"/>
    <col min="5" max="5" width="19.5703125" customWidth="1"/>
    <col min="6" max="6" width="15.42578125" customWidth="1"/>
    <col min="7" max="7" width="14.7109375" customWidth="1"/>
    <col min="8" max="8" width="18.28515625" customWidth="1"/>
    <col min="9" max="9" width="12.7109375" customWidth="1"/>
  </cols>
  <sheetData>
    <row r="1" spans="1:67" ht="36" customHeight="1" x14ac:dyDescent="0.2">
      <c r="B1" s="37" t="s">
        <v>0</v>
      </c>
      <c r="C1" s="38"/>
      <c r="D1" s="38"/>
      <c r="W1" s="38"/>
      <c r="X1" s="38"/>
      <c r="Y1" s="38"/>
      <c r="Z1" s="38"/>
      <c r="AA1" s="38"/>
      <c r="AB1" s="38"/>
      <c r="AC1" s="38"/>
      <c r="AD1" s="38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67" ht="13.5" x14ac:dyDescent="0.25">
      <c r="A2" s="32" t="s">
        <v>1</v>
      </c>
      <c r="B2" s="32"/>
      <c r="C2" s="32"/>
      <c r="D2" s="32"/>
      <c r="W2" s="3"/>
      <c r="X2" s="3"/>
      <c r="Y2" s="3"/>
      <c r="Z2" s="3"/>
      <c r="AA2" s="3"/>
      <c r="AB2" s="3"/>
      <c r="AC2" s="3"/>
      <c r="AD2" s="3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x14ac:dyDescent="0.25">
      <c r="A3" s="32" t="s">
        <v>2</v>
      </c>
      <c r="B3" s="32"/>
      <c r="C3" s="32"/>
      <c r="D3" s="32"/>
      <c r="W3" s="32"/>
      <c r="X3" s="32"/>
      <c r="Y3" s="32"/>
      <c r="Z3" s="32"/>
      <c r="AA3" s="32"/>
      <c r="AB3" s="32"/>
      <c r="AC3" s="32"/>
      <c r="AD3" s="6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45" x14ac:dyDescent="0.2">
      <c r="A4" s="40" t="s">
        <v>24</v>
      </c>
      <c r="B4" s="40" t="s">
        <v>36</v>
      </c>
      <c r="C4" s="40" t="s">
        <v>37</v>
      </c>
      <c r="D4" s="40" t="s">
        <v>38</v>
      </c>
    </row>
    <row r="5" spans="1:67" ht="15" x14ac:dyDescent="0.3">
      <c r="A5" s="12">
        <v>2000</v>
      </c>
      <c r="B5" s="42">
        <v>104663.69147075329</v>
      </c>
      <c r="C5" s="50">
        <v>107125.20287229713</v>
      </c>
      <c r="D5" s="42">
        <v>234796.72141214553</v>
      </c>
    </row>
    <row r="6" spans="1:67" ht="15" x14ac:dyDescent="0.3">
      <c r="A6" s="12">
        <f t="shared" ref="A6:A22" si="0">A5+1</f>
        <v>2001</v>
      </c>
      <c r="B6" s="42">
        <v>102783.24526333934</v>
      </c>
      <c r="C6" s="50">
        <v>106147.38101896383</v>
      </c>
      <c r="D6" s="42">
        <v>237592.51943465037</v>
      </c>
    </row>
    <row r="7" spans="1:67" ht="15" x14ac:dyDescent="0.3">
      <c r="A7" s="12">
        <f t="shared" si="0"/>
        <v>2002</v>
      </c>
      <c r="B7" s="42">
        <v>99873.888486005759</v>
      </c>
      <c r="C7" s="50">
        <v>108754.60948045932</v>
      </c>
      <c r="D7" s="42">
        <v>241490.5191401231</v>
      </c>
    </row>
    <row r="8" spans="1:67" ht="15" x14ac:dyDescent="0.3">
      <c r="A8" s="12">
        <f t="shared" si="0"/>
        <v>2003</v>
      </c>
      <c r="B8" s="42">
        <v>110212.41213568568</v>
      </c>
      <c r="C8" s="50">
        <v>111421.79642312262</v>
      </c>
      <c r="D8" s="42">
        <v>248119.96143999932</v>
      </c>
    </row>
    <row r="9" spans="1:67" ht="15" x14ac:dyDescent="0.3">
      <c r="A9" s="12">
        <f t="shared" si="0"/>
        <v>2004</v>
      </c>
      <c r="B9" s="42">
        <v>103601.9619894307</v>
      </c>
      <c r="C9" s="50">
        <v>111197.26263366666</v>
      </c>
      <c r="D9" s="42">
        <v>245399.59178360584</v>
      </c>
    </row>
    <row r="10" spans="1:67" ht="15" x14ac:dyDescent="0.3">
      <c r="A10" s="12">
        <f t="shared" si="0"/>
        <v>2005</v>
      </c>
      <c r="B10" s="42">
        <v>114695.49946153717</v>
      </c>
      <c r="C10" s="50">
        <v>114843.68188940376</v>
      </c>
      <c r="D10" s="42">
        <v>247608.67303670745</v>
      </c>
    </row>
    <row r="11" spans="1:67" ht="15" x14ac:dyDescent="0.3">
      <c r="A11" s="12">
        <f t="shared" si="0"/>
        <v>2006</v>
      </c>
      <c r="B11" s="42">
        <v>111760.27304518744</v>
      </c>
      <c r="C11" s="50">
        <v>121926.20800549421</v>
      </c>
      <c r="D11" s="42">
        <v>249285.53301643691</v>
      </c>
    </row>
    <row r="12" spans="1:67" ht="15" x14ac:dyDescent="0.3">
      <c r="A12" s="12">
        <f t="shared" si="0"/>
        <v>2007</v>
      </c>
      <c r="B12" s="42">
        <v>121039.31704694133</v>
      </c>
      <c r="C12" s="50">
        <v>122867.44426604513</v>
      </c>
      <c r="D12" s="42">
        <v>256383.73300541448</v>
      </c>
    </row>
    <row r="13" spans="1:67" ht="15" x14ac:dyDescent="0.3">
      <c r="A13" s="12">
        <f t="shared" si="0"/>
        <v>2008</v>
      </c>
      <c r="B13" s="42">
        <v>114200.53942542267</v>
      </c>
      <c r="C13" s="50">
        <v>127415.34667311903</v>
      </c>
      <c r="D13" s="42">
        <v>271995.02615916624</v>
      </c>
    </row>
    <row r="14" spans="1:67" ht="15" x14ac:dyDescent="0.3">
      <c r="A14" s="12">
        <f t="shared" si="0"/>
        <v>2009</v>
      </c>
      <c r="B14" s="42">
        <v>117322.89737356442</v>
      </c>
      <c r="C14" s="50">
        <v>138004.75304874009</v>
      </c>
      <c r="D14" s="42">
        <v>288045.42896521272</v>
      </c>
    </row>
    <row r="15" spans="1:67" ht="15" x14ac:dyDescent="0.3">
      <c r="A15" s="12">
        <f t="shared" si="0"/>
        <v>2010</v>
      </c>
      <c r="B15" s="42">
        <v>118959.88751537945</v>
      </c>
      <c r="C15" s="50">
        <v>120648.86394733451</v>
      </c>
      <c r="D15" s="42">
        <v>274437.34379055205</v>
      </c>
    </row>
    <row r="16" spans="1:67" ht="15" x14ac:dyDescent="0.3">
      <c r="A16" s="12">
        <f t="shared" si="0"/>
        <v>2011</v>
      </c>
      <c r="B16" s="42">
        <v>119028.46969015754</v>
      </c>
      <c r="C16" s="50">
        <v>135079.89657257454</v>
      </c>
      <c r="D16" s="42">
        <v>288852.83421993087</v>
      </c>
    </row>
    <row r="17" spans="1:5" ht="15" x14ac:dyDescent="0.3">
      <c r="A17" s="12">
        <f t="shared" si="0"/>
        <v>2012</v>
      </c>
      <c r="B17" s="42">
        <v>117133.28198047515</v>
      </c>
      <c r="C17" s="50">
        <v>138469.70954738703</v>
      </c>
      <c r="D17" s="42">
        <v>290759.32591050357</v>
      </c>
    </row>
    <row r="18" spans="1:5" ht="15" x14ac:dyDescent="0.3">
      <c r="A18" s="12">
        <f t="shared" si="0"/>
        <v>2013</v>
      </c>
      <c r="B18" s="42">
        <v>122231.00409980334</v>
      </c>
      <c r="C18" s="50">
        <v>145888.4786654294</v>
      </c>
      <c r="D18" s="42">
        <v>301449.91306115332</v>
      </c>
      <c r="E18" s="43"/>
    </row>
    <row r="19" spans="1:5" ht="15" x14ac:dyDescent="0.3">
      <c r="A19" s="44">
        <f t="shared" si="0"/>
        <v>2014</v>
      </c>
      <c r="B19" s="42">
        <v>115654.36104649446</v>
      </c>
      <c r="C19" s="50">
        <v>156000.80473753647</v>
      </c>
      <c r="D19" s="42">
        <v>307969.59889037267</v>
      </c>
      <c r="E19" s="43"/>
    </row>
    <row r="20" spans="1:5" ht="15" x14ac:dyDescent="0.3">
      <c r="A20" s="44">
        <f t="shared" si="0"/>
        <v>2015</v>
      </c>
      <c r="B20" s="42">
        <v>111100.76255388194</v>
      </c>
      <c r="C20" s="51">
        <v>164787.09968595044</v>
      </c>
      <c r="D20" s="42">
        <v>315363.58236354793</v>
      </c>
    </row>
    <row r="21" spans="1:5" ht="15" x14ac:dyDescent="0.3">
      <c r="A21" s="44">
        <f t="shared" si="0"/>
        <v>2016</v>
      </c>
      <c r="B21" s="42">
        <v>112312.46106415914</v>
      </c>
      <c r="C21" s="50">
        <v>166572.25555590115</v>
      </c>
      <c r="D21" s="42">
        <v>323018.36138222064</v>
      </c>
    </row>
    <row r="22" spans="1:5" ht="15" x14ac:dyDescent="0.3">
      <c r="A22" s="44">
        <f t="shared" si="0"/>
        <v>2017</v>
      </c>
      <c r="B22" s="42">
        <v>113705.65758218848</v>
      </c>
      <c r="C22" s="50">
        <v>172771.25965862689</v>
      </c>
      <c r="D22" s="42">
        <v>330231.5480627084</v>
      </c>
    </row>
    <row r="23" spans="1:5" ht="15" x14ac:dyDescent="0.3">
      <c r="A23" s="44">
        <v>2018</v>
      </c>
      <c r="B23" s="42">
        <v>115347.70858267434</v>
      </c>
      <c r="C23" s="50">
        <v>169499.97362876378</v>
      </c>
      <c r="D23" s="42">
        <v>336382.93617959123</v>
      </c>
    </row>
    <row r="24" spans="1:5" ht="15" x14ac:dyDescent="0.3">
      <c r="A24" s="44">
        <v>2019</v>
      </c>
      <c r="B24" s="42">
        <v>113261.46030980603</v>
      </c>
      <c r="C24" s="50">
        <v>157596.18554345713</v>
      </c>
      <c r="D24" s="42">
        <v>343446.55995639617</v>
      </c>
    </row>
    <row r="25" spans="1:5" ht="15" x14ac:dyDescent="0.3">
      <c r="A25" s="44">
        <v>2020</v>
      </c>
      <c r="B25" s="42">
        <v>110572.51228246788</v>
      </c>
      <c r="C25" s="50">
        <v>146313.97026558395</v>
      </c>
      <c r="D25" s="42">
        <v>339374.71616709174</v>
      </c>
    </row>
    <row r="26" spans="1:5" ht="15" x14ac:dyDescent="0.3">
      <c r="A26" s="44">
        <v>2021</v>
      </c>
      <c r="B26" s="42">
        <v>106066</v>
      </c>
      <c r="C26" s="50">
        <v>142731</v>
      </c>
      <c r="D26" s="42">
        <v>330994</v>
      </c>
    </row>
    <row r="27" spans="1:5" ht="15" x14ac:dyDescent="0.3">
      <c r="A27" s="44">
        <v>2022</v>
      </c>
      <c r="B27" s="42">
        <v>101277</v>
      </c>
      <c r="C27" s="50">
        <v>142442</v>
      </c>
      <c r="D27" s="42">
        <v>325720</v>
      </c>
    </row>
    <row r="28" spans="1:5" ht="15" x14ac:dyDescent="0.3">
      <c r="A28" s="44">
        <v>2023</v>
      </c>
      <c r="B28" s="53">
        <v>95585</v>
      </c>
      <c r="C28" s="53">
        <v>137150</v>
      </c>
      <c r="D28" s="53">
        <v>316233</v>
      </c>
    </row>
    <row r="29" spans="1:5" ht="12" customHeight="1" x14ac:dyDescent="0.2">
      <c r="A29" s="52" t="s">
        <v>59</v>
      </c>
    </row>
    <row r="30" spans="1:5" ht="12" customHeight="1" x14ac:dyDescent="0.2">
      <c r="A30" s="27"/>
    </row>
  </sheetData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comptes nationaux</vt:lpstr>
      <vt:lpstr>comptes nationaux (2)</vt:lpstr>
      <vt:lpstr>PIB par branche</vt:lpstr>
      <vt:lpstr>PIB par branche (2)</vt:lpstr>
      <vt:lpstr>PIB par_Secteur</vt:lpstr>
      <vt:lpstr>PIB par_Secteur nouvelle base</vt:lpstr>
      <vt:lpstr>'PIB par_Secteur'!Print_Area</vt:lpstr>
      <vt:lpstr>'PIB par_Secteur nouvelle base'!Print_Area</vt:lpstr>
    </vt:vector>
  </TitlesOfParts>
  <Company>BRH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lleandre</dc:creator>
  <cp:lastModifiedBy>Lesly Jean Leger</cp:lastModifiedBy>
  <dcterms:created xsi:type="dcterms:W3CDTF">2019-01-23T18:12:35Z</dcterms:created>
  <dcterms:modified xsi:type="dcterms:W3CDTF">2024-01-03T18:36:43Z</dcterms:modified>
</cp:coreProperties>
</file>